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xr:revisionPtr revIDLastSave="0" documentId="13_ncr:1_{966F3BC8-C685-4E06-9E0E-F3E488244EC7}" xr6:coauthVersionLast="36" xr6:coauthVersionMax="36" xr10:uidLastSave="{00000000-0000-0000-0000-000000000000}"/>
  <bookViews>
    <workbookView xWindow="0" yWindow="0" windowWidth="22260" windowHeight="12645" tabRatio="850" xr2:uid="{00000000-000D-0000-FFFF-FFFF00000000}"/>
  </bookViews>
  <sheets>
    <sheet name="PBS soc. autorizate ASF" sheetId="1" r:id="rId1"/>
    <sheet name="PBS pe clase" sheetId="2" r:id="rId2"/>
    <sheet name="Cote de piață societăți_AG+AV" sheetId="3" r:id="rId3"/>
    <sheet name="Cote de piață societăți_AG" sheetId="4" r:id="rId4"/>
    <sheet name="Structura pe clase_AG" sheetId="6" r:id="rId5"/>
    <sheet name="Cote de piață societăți_AV" sheetId="5" r:id="rId6"/>
    <sheet name="Structura pe clase_AV" sheetId="7" r:id="rId7"/>
    <sheet name="PBS_AV_societati" sheetId="8" r:id="rId8"/>
    <sheet name="Total contracte" sheetId="9" r:id="rId9"/>
    <sheet name="Contracte_AG" sheetId="10" r:id="rId10"/>
    <sheet name="Contracte_AV" sheetId="11" r:id="rId11"/>
    <sheet name="IBP_total" sheetId="12" r:id="rId12"/>
    <sheet name="IBP_AV_societati_clase" sheetId="13" r:id="rId13"/>
    <sheet name="IBP_FGA" sheetId="14" r:id="rId14"/>
    <sheet name="Rez tehnice brute_AG_12.24" sheetId="15" r:id="rId15"/>
    <sheet name="Rez tehnice brute_AG_09.24" sheetId="16" r:id="rId16"/>
    <sheet name="Rez tehnice brute_AG_06.24" sheetId="17" r:id="rId17"/>
    <sheet name="Rez tehnice brute_AG_03.24" sheetId="18" r:id="rId18"/>
    <sheet name="Rez tehnice brute_AG_12.23" sheetId="19" r:id="rId19"/>
    <sheet name="Rez tehnice brute_AV_12.24" sheetId="20" r:id="rId20"/>
    <sheet name="Rez tehnice brute_AV_09.24" sheetId="21" r:id="rId21"/>
    <sheet name="Rez tehnice brute_AV_06.24" sheetId="22" r:id="rId22"/>
    <sheet name="Rez tehnice brute_AV_03.24" sheetId="23" r:id="rId23"/>
    <sheet name="Rez tehnice brute_AV_12.23" sheetId="24" r:id="rId24"/>
    <sheet name="Reasigurare_PBS_AG" sheetId="25" r:id="rId25"/>
    <sheet name="Reasigurare_IBP_AG" sheetId="26" r:id="rId26"/>
    <sheet name="Reasigurare_rez tehn nete_AG" sheetId="27" r:id="rId27"/>
    <sheet name="Reasigurare_PBS_AV" sheetId="28" r:id="rId28"/>
    <sheet name="Reasigurare_IBP_AV" sheetId="29" r:id="rId29"/>
    <sheet name="Reasigurare_rez tehn nete_AV" sheetId="30" r:id="rId30"/>
    <sheet name="Indicator de lichiditate" sheetId="31" r:id="rId31"/>
    <sheet name="SCR+MCR" sheetId="32" r:id="rId32"/>
    <sheet name="A3_nr contracte+cote piață" sheetId="33" r:id="rId33"/>
    <sheet name="Cote piață_RCA" sheetId="34" r:id="rId34"/>
    <sheet name="RCA_nr contracte" sheetId="35" r:id="rId35"/>
    <sheet name="RCA_PF_PJ" sheetId="36" r:id="rId36"/>
    <sheet name="Prima medie RCA" sheetId="37" r:id="rId37"/>
    <sheet name="Prima medie RCA ctr" sheetId="38" r:id="rId38"/>
    <sheet name="IBP_RCA_VC" sheetId="39" r:id="rId39"/>
    <sheet name="IBP_RCA_DM" sheetId="40" r:id="rId40"/>
    <sheet name="VC" sheetId="41" r:id="rId41"/>
    <sheet name="DM" sheetId="42" r:id="rId42"/>
    <sheet name="Dauna medie RCA_VC" sheetId="43" r:id="rId43"/>
    <sheet name="Dauna medie RCA_DM" sheetId="44" r:id="rId44"/>
    <sheet name="IBNR RBNS" sheetId="87" r:id="rId45"/>
    <sheet name="Asig Facultative Locuinte" sheetId="45" r:id="rId46"/>
    <sheet name="Asig Obligatorii Locuinte" sheetId="46" r:id="rId47"/>
    <sheet name="Asig Locuinte_total" sheetId="47" r:id="rId48"/>
    <sheet name="Asig de sănătate" sheetId="48" r:id="rId49"/>
    <sheet name="Asig de garanții" sheetId="49" r:id="rId50"/>
    <sheet name="Sucursale_PBS_total" sheetId="50" r:id="rId51"/>
    <sheet name="Sucursale_PBS_pe clase" sheetId="51" r:id="rId52"/>
    <sheet name="PBS clase societati+sucursale" sheetId="52" r:id="rId53"/>
    <sheet name="Sucursale_IBP_total" sheetId="53" r:id="rId54"/>
    <sheet name="Sucursale_IBP_pe clase" sheetId="54" r:id="rId55"/>
    <sheet name="Canale de distribuție" sheetId="55" r:id="rId56"/>
    <sheet name="Companii brokeraj- grad distrib" sheetId="56" r:id="rId57"/>
    <sheet name="Top 10 companii de brokeraj" sheetId="58" r:id="rId58"/>
    <sheet name="Top 10 comp brk_ A10" sheetId="59" r:id="rId59"/>
    <sheet name="Top 10 comp brk_ A3" sheetId="60" r:id="rId60"/>
    <sheet name="Top 10 comp brk_ A8" sheetId="61" r:id="rId61"/>
    <sheet name="Top 10 comp brk_ A2" sheetId="62" r:id="rId62"/>
    <sheet name="Top 10 comp brk_ A15" sheetId="63" r:id="rId63"/>
    <sheet name="Top 10 comp brk_ A9" sheetId="64" r:id="rId64"/>
    <sheet name="Top 10 comp brk_A13" sheetId="65" r:id="rId65"/>
    <sheet name="Top 10 comp brokeraj_clase AG" sheetId="66" r:id="rId66"/>
    <sheet name="Top 10 comp brok_AV" sheetId="67" r:id="rId67"/>
    <sheet name="Volum prime distribuite_AV" sheetId="68" r:id="rId68"/>
    <sheet name="Cota de piata brk C1" sheetId="69" r:id="rId69"/>
    <sheet name="Cota de piata brk C3" sheetId="70" r:id="rId70"/>
    <sheet name="Venituri activit de distrib" sheetId="71" r:id="rId71"/>
    <sheet name="Top 10 comp brk_venituri_AG" sheetId="72" r:id="rId72"/>
    <sheet name="Top 10 comp brk_venituri_A10" sheetId="73" r:id="rId73"/>
    <sheet name="Top 10 comp brk_venituri_A3" sheetId="74" r:id="rId74"/>
    <sheet name="Top 10 comp brk_venituri_AV" sheetId="75" r:id="rId75"/>
    <sheet name="Top 10 comp brk_venituri_C1" sheetId="76" r:id="rId76"/>
    <sheet name="Top 10 comp brk_venituri_C3" sheetId="77" r:id="rId77"/>
    <sheet name="Datorii activ distributie" sheetId="78" r:id="rId78"/>
    <sheet name="Creante activ distributie" sheetId="79" r:id="rId79"/>
    <sheet name="Total prime distribuite FOS_FOE" sheetId="80" r:id="rId80"/>
    <sheet name="Companii brokeraj_AG" sheetId="81" r:id="rId81"/>
    <sheet name="Companii brokeraj dinamica AG" sheetId="82" r:id="rId82"/>
    <sheet name="Companii brokeraj_AV" sheetId="83" r:id="rId83"/>
    <sheet name="Companii brokeraj_venituri AG" sheetId="84" r:id="rId84"/>
    <sheet name="Companii brok dinamica venituri" sheetId="85" r:id="rId85"/>
    <sheet name="Companii brok FOS_FOE" sheetId="86" r:id="rId86"/>
  </sheets>
  <externalReferences>
    <externalReference r:id="rId87"/>
  </externalReferences>
  <definedNames>
    <definedName name="_xlnm._FilterDatabase" localSheetId="85" hidden="1">'Total prime distribuite FOS_FOE'!#REF!</definedName>
    <definedName name="_xlnm._FilterDatabase" localSheetId="80" hidden="1">'Companii brokeraj_AG'!$P$31:$Q$51</definedName>
    <definedName name="_xlnm._FilterDatabase" localSheetId="83" hidden="1">'Companii brokeraj_venituri AG'!$P$31:$Q$51</definedName>
    <definedName name="_xlnm._FilterDatabase" localSheetId="33" hidden="1">'Cote piață_RCA'!$D$20:$E$30</definedName>
    <definedName name="_Toc168056713" localSheetId="57">'Top 10 companii de brokeraj'!$C$2</definedName>
    <definedName name="_Toc168056714" localSheetId="58">'Top 10 comp brk_ A10'!$C$2</definedName>
    <definedName name="_Toc168056715" localSheetId="59">'Top 10 comp brk_ A3'!$C$2</definedName>
    <definedName name="_Toc168056716" localSheetId="60">'Top 10 comp brk_ A8'!$C$2</definedName>
    <definedName name="_Toc168056717" localSheetId="61">'Top 10 comp brk_ A2'!$C$2</definedName>
    <definedName name="_Toc168056718" localSheetId="62">'Top 10 comp brk_ A15'!$C$2</definedName>
    <definedName name="_Toc168056719" localSheetId="63">'Top 10 comp brk_ A9'!$C$2</definedName>
    <definedName name="_Toc168056720" localSheetId="64">'Top 10 comp brk_A13'!$C$2</definedName>
    <definedName name="_Toc168056721" localSheetId="65">'Top 10 comp brokeraj_clase AG'!$C$2</definedName>
    <definedName name="_Toc168056722" localSheetId="67">'Volum prime distribuite_AV'!$C$2</definedName>
    <definedName name="_Toc168056723" localSheetId="66">'Top 10 comp brok_AV'!$C$2</definedName>
    <definedName name="_Toc168056724" localSheetId="68">'Cota de piata brk C1'!$C$2</definedName>
    <definedName name="_Toc168056725" localSheetId="69">'Cota de piata brk C3'!$C$2</definedName>
    <definedName name="_Toc168056726" localSheetId="70">'Venituri activit de distrib'!$C$2</definedName>
    <definedName name="_Toc168056727" localSheetId="71">'Top 10 comp brk_venituri_AG'!$C$2</definedName>
    <definedName name="_Toc168056728" localSheetId="72">'Top 10 comp brk_venituri_A10'!$C$2</definedName>
    <definedName name="_Toc168056729" localSheetId="73">'Top 10 comp brk_venituri_A3'!$C$2</definedName>
    <definedName name="_Toc168056730" localSheetId="74">'Top 10 comp brk_venituri_AV'!$C$2</definedName>
    <definedName name="_Toc168056731" localSheetId="75">'Top 10 comp brk_venituri_C1'!$C$2</definedName>
    <definedName name="_Toc168056732" localSheetId="76">'Top 10 comp brk_venituri_C3'!$C$2</definedName>
    <definedName name="_Toc168056733" localSheetId="77">'Datorii activ distributie'!$C$2</definedName>
    <definedName name="_Toc168056734" localSheetId="78">'Creante activ distributie'!$C$2</definedName>
    <definedName name="_Toc168056735" localSheetId="79">'Total prime distribuite FOS_FOE'!$C$2</definedName>
    <definedName name="VPT32024_">'[1]Prime T3 2024'!$B$3:$AD$253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54" l="1"/>
  <c r="D35" i="54"/>
  <c r="D28" i="38" l="1"/>
  <c r="G8" i="30" l="1"/>
  <c r="G7" i="30"/>
  <c r="G6" i="30"/>
  <c r="G5" i="30"/>
  <c r="D32" i="86" l="1"/>
  <c r="D31" i="86"/>
  <c r="D26" i="86"/>
  <c r="T7" i="85"/>
  <c r="S7" i="85"/>
  <c r="R7" i="85"/>
  <c r="Q7" i="85"/>
  <c r="P7" i="85"/>
  <c r="O7" i="85"/>
  <c r="N7" i="85"/>
  <c r="M7" i="85"/>
  <c r="L7" i="85"/>
  <c r="K7" i="85"/>
  <c r="J7" i="85"/>
  <c r="I7" i="85"/>
  <c r="H7" i="85"/>
  <c r="G7" i="85"/>
  <c r="F7" i="85"/>
  <c r="E7" i="85"/>
  <c r="D7" i="85"/>
  <c r="C7" i="85"/>
  <c r="B7" i="85"/>
  <c r="H9" i="83"/>
  <c r="G9" i="83"/>
  <c r="F9" i="83"/>
  <c r="E9" i="83"/>
  <c r="D9" i="83"/>
  <c r="C9" i="83"/>
  <c r="B9" i="83"/>
  <c r="H8" i="83"/>
  <c r="G8" i="83"/>
  <c r="F8" i="83"/>
  <c r="E8" i="83"/>
  <c r="D8" i="83"/>
  <c r="C8" i="83"/>
  <c r="B8" i="83"/>
  <c r="I7" i="83"/>
  <c r="E7" i="83"/>
  <c r="D7" i="83"/>
  <c r="C7" i="83"/>
  <c r="B7" i="83"/>
  <c r="T7" i="82"/>
  <c r="T8" i="82" s="1"/>
  <c r="S7" i="82"/>
  <c r="S8" i="82" s="1"/>
  <c r="R7" i="82"/>
  <c r="R8" i="82" s="1"/>
  <c r="Q7" i="82"/>
  <c r="Q8" i="82" s="1"/>
  <c r="P7" i="82"/>
  <c r="P8" i="82" s="1"/>
  <c r="O7" i="82"/>
  <c r="O8" i="82" s="1"/>
  <c r="N7" i="82"/>
  <c r="N8" i="82" s="1"/>
  <c r="M7" i="82"/>
  <c r="M8" i="82" s="1"/>
  <c r="L7" i="82"/>
  <c r="L8" i="82" s="1"/>
  <c r="K7" i="82"/>
  <c r="K8" i="82" s="1"/>
  <c r="J7" i="82"/>
  <c r="J8" i="82" s="1"/>
  <c r="I7" i="82"/>
  <c r="I8" i="82" s="1"/>
  <c r="H7" i="82"/>
  <c r="H8" i="82" s="1"/>
  <c r="G7" i="82"/>
  <c r="G8" i="82" s="1"/>
  <c r="F7" i="82"/>
  <c r="F8" i="82" s="1"/>
  <c r="E7" i="82"/>
  <c r="E8" i="82" s="1"/>
  <c r="D7" i="82"/>
  <c r="D8" i="82" s="1"/>
  <c r="C7" i="82"/>
  <c r="C8" i="82" s="1"/>
  <c r="B7" i="82"/>
  <c r="B8" i="82" s="1"/>
  <c r="F7" i="80"/>
  <c r="E7" i="80"/>
  <c r="D7" i="80"/>
  <c r="I8" i="79"/>
  <c r="H8" i="79"/>
  <c r="G8" i="79"/>
  <c r="E8" i="79"/>
  <c r="D8" i="79"/>
  <c r="F7" i="79"/>
  <c r="F6" i="79"/>
  <c r="I8" i="78"/>
  <c r="H8" i="78"/>
  <c r="G8" i="78"/>
  <c r="E8" i="78"/>
  <c r="D8" i="78"/>
  <c r="F7" i="78"/>
  <c r="F6" i="78"/>
  <c r="F7" i="68"/>
  <c r="F6" i="68"/>
  <c r="L9" i="56"/>
  <c r="K9" i="56"/>
  <c r="J9" i="56"/>
  <c r="L8" i="56"/>
  <c r="K8" i="56"/>
  <c r="J8" i="56"/>
  <c r="L7" i="56"/>
  <c r="K7" i="56"/>
  <c r="J7" i="56"/>
  <c r="L6" i="56"/>
  <c r="K6" i="56"/>
  <c r="J6" i="56"/>
  <c r="C38" i="55"/>
  <c r="B33" i="55" s="1"/>
  <c r="C29" i="55"/>
  <c r="B28" i="55" s="1"/>
  <c r="C17" i="55"/>
  <c r="B16" i="55" s="1"/>
  <c r="B8" i="55"/>
  <c r="B7" i="55"/>
  <c r="B6" i="55"/>
  <c r="B5" i="55"/>
  <c r="B4" i="55"/>
  <c r="B3" i="55"/>
  <c r="F8" i="78" l="1"/>
  <c r="B23" i="55"/>
  <c r="B36" i="55"/>
  <c r="B24" i="55"/>
  <c r="B25" i="55"/>
  <c r="B26" i="55"/>
  <c r="B27" i="55"/>
  <c r="B35" i="55"/>
  <c r="F8" i="79"/>
  <c r="B37" i="55"/>
  <c r="B12" i="55"/>
  <c r="B13" i="55"/>
  <c r="B34" i="55"/>
  <c r="B14" i="55"/>
  <c r="B15" i="55"/>
  <c r="R73" i="52" l="1"/>
  <c r="G73" i="52"/>
  <c r="R72" i="52"/>
  <c r="G72" i="52"/>
  <c r="R71" i="52"/>
  <c r="G71" i="52"/>
  <c r="R70" i="52"/>
  <c r="G70" i="52"/>
  <c r="R69" i="52"/>
  <c r="G69" i="52"/>
  <c r="R68" i="52"/>
  <c r="G68" i="52"/>
  <c r="R67" i="52"/>
  <c r="G67" i="52"/>
  <c r="R66" i="52"/>
  <c r="G66" i="52"/>
  <c r="R65" i="52"/>
  <c r="G65" i="52"/>
  <c r="R64" i="52"/>
  <c r="G64" i="52"/>
  <c r="R63" i="52"/>
  <c r="G63" i="52"/>
  <c r="R62" i="52"/>
  <c r="G62" i="52"/>
  <c r="R61" i="52"/>
  <c r="G61" i="52"/>
  <c r="R60" i="52"/>
  <c r="G60" i="52"/>
  <c r="R59" i="52"/>
  <c r="G59" i="52"/>
  <c r="R58" i="52"/>
  <c r="G58" i="52"/>
  <c r="R57" i="52"/>
  <c r="G57" i="52"/>
  <c r="R56" i="52"/>
  <c r="G56" i="52"/>
  <c r="R55" i="52"/>
  <c r="G55" i="52"/>
  <c r="R54" i="52"/>
  <c r="G54" i="52"/>
  <c r="R53" i="52"/>
  <c r="G53" i="52"/>
  <c r="R52" i="52"/>
  <c r="G52" i="52"/>
  <c r="R51" i="52"/>
  <c r="G51" i="52"/>
  <c r="R50" i="52"/>
  <c r="G50" i="52"/>
  <c r="R49" i="52"/>
  <c r="G49" i="52"/>
  <c r="R48" i="52"/>
  <c r="G48" i="52"/>
  <c r="R47" i="52"/>
  <c r="G47" i="52"/>
  <c r="R46" i="52"/>
  <c r="G46" i="52"/>
  <c r="R45" i="52"/>
  <c r="G45" i="52"/>
  <c r="R44" i="52"/>
  <c r="G44" i="52"/>
  <c r="E28" i="51"/>
  <c r="E29" i="51"/>
  <c r="E30" i="51"/>
  <c r="E31" i="51"/>
  <c r="E32" i="51"/>
  <c r="E33" i="51"/>
  <c r="E34" i="51"/>
  <c r="E35" i="51"/>
  <c r="E36" i="51"/>
  <c r="E27" i="51"/>
</calcChain>
</file>

<file path=xl/sharedStrings.xml><?xml version="1.0" encoding="utf-8"?>
<sst xmlns="http://schemas.openxmlformats.org/spreadsheetml/2006/main" count="1447" uniqueCount="496">
  <si>
    <t>Prime brute subscrise</t>
  </si>
  <si>
    <t>AG</t>
  </si>
  <si>
    <t>AV</t>
  </si>
  <si>
    <t>TOTAL</t>
  </si>
  <si>
    <t>Pondere AG (%)</t>
  </si>
  <si>
    <t>Pondere AV (%)</t>
  </si>
  <si>
    <t>Dinamica repartizării primelor brute subscrise pe segmente de asigurare în perioada 31.12.2021 – 31.12.2024</t>
  </si>
  <si>
    <t>Notă: sunt incluse doar societățile autorizate și reglementate de ASF</t>
  </si>
  <si>
    <t>*Sunt incluse si datele societății Euroins România la 31.03.2023, înainte de retragerea autorizației de funcționare</t>
  </si>
  <si>
    <t>Dinamica primelor brute subscrise pe clase de asigurări în perioada 31.12.2021 – 31.12.2024</t>
  </si>
  <si>
    <t>Categorie</t>
  </si>
  <si>
    <t>Clasa Asigurare</t>
  </si>
  <si>
    <t>PBS (lei)</t>
  </si>
  <si>
    <t>A1</t>
  </si>
  <si>
    <t>A2</t>
  </si>
  <si>
    <t>A3</t>
  </si>
  <si>
    <t>A4</t>
  </si>
  <si>
    <t>A5</t>
  </si>
  <si>
    <t>A6</t>
  </si>
  <si>
    <t>A7</t>
  </si>
  <si>
    <t>A8</t>
  </si>
  <si>
    <t>A9</t>
  </si>
  <si>
    <t>A10</t>
  </si>
  <si>
    <t>A11</t>
  </si>
  <si>
    <t>A12</t>
  </si>
  <si>
    <t>A13</t>
  </si>
  <si>
    <t>A14</t>
  </si>
  <si>
    <t>A15</t>
  </si>
  <si>
    <t>A16</t>
  </si>
  <si>
    <t>A17</t>
  </si>
  <si>
    <t>A18</t>
  </si>
  <si>
    <t>C1</t>
  </si>
  <si>
    <t>C2</t>
  </si>
  <si>
    <t>C3</t>
  </si>
  <si>
    <t>C4</t>
  </si>
  <si>
    <t>C5</t>
  </si>
  <si>
    <t>C6</t>
  </si>
  <si>
    <t>C7</t>
  </si>
  <si>
    <t>-</t>
  </si>
  <si>
    <t>Clasamentul primelor 10 societăți de asigurare în funcție de cota de piață  (asigurări generale și de viață) în anul 2024</t>
  </si>
  <si>
    <t>Nr. crt.</t>
  </si>
  <si>
    <t>Societate</t>
  </si>
  <si>
    <t>Cota totală de piață</t>
  </si>
  <si>
    <t>GROUPAMA ASIGURARI S.A.</t>
  </si>
  <si>
    <t>ALLIANZ - TIRIAC ASIGURARI S.A.</t>
  </si>
  <si>
    <t>GENERALI ROMANIA ASIGURARE REASIGURARE S.A.</t>
  </si>
  <si>
    <t>ASIROM VIENNA INSURANCE GROUP S.A.</t>
  </si>
  <si>
    <t>Total 1 - 5</t>
  </si>
  <si>
    <t>GRAWE ROMANIA ASIGURARE S.A.</t>
  </si>
  <si>
    <t>NN ASIGURARI DE VIATA SA</t>
  </si>
  <si>
    <t>BCR ASIGURARI DE VIATA VIENNA INSURANCE GROUP S.A.</t>
  </si>
  <si>
    <t>UNIQA ASIGURARI S.A.</t>
  </si>
  <si>
    <t>BRD ASIGURARI DE VIATA S.A.</t>
  </si>
  <si>
    <t>Total 1-10</t>
  </si>
  <si>
    <t>Alte societăți</t>
  </si>
  <si>
    <t>Total</t>
  </si>
  <si>
    <t>OMNIASIG VIG (fosta BCR ASIGURARI VIG)</t>
  </si>
  <si>
    <t>Cota de piață</t>
  </si>
  <si>
    <t>POOL-UL DE ASIGURARE P.A.I.D.</t>
  </si>
  <si>
    <t>ALLIANZ-TIRIAC UNIT ASIGURARI S.A.</t>
  </si>
  <si>
    <t>Clasamentul primelor 10 societăți de asigurare în funcție de cota de piață (asigurări generale) în anul 2024</t>
  </si>
  <si>
    <t>SIGNAL IDUNA ASIGURARI S.A. (FOSTA ERGO ASIGURARI S.A.)</t>
  </si>
  <si>
    <t>Structura pe clase de asigurări generale</t>
  </si>
  <si>
    <t>Clasa</t>
  </si>
  <si>
    <t>PBS AG (lei)</t>
  </si>
  <si>
    <t>Alte clase</t>
  </si>
  <si>
    <t>Pondere 31.12.2024</t>
  </si>
  <si>
    <t>SIGNAL IDUNA ASIGURARE REASIGURARE S.A.</t>
  </si>
  <si>
    <t>UNIQA ASIGURARI DE VIATA SA</t>
  </si>
  <si>
    <t>Clasamentul primelor 10 societăți de asigurare în funcție de cota de piață (asigurări de viață) în anul 2024</t>
  </si>
  <si>
    <t>Structura pe clase de asigurări de viață</t>
  </si>
  <si>
    <t>PBS AV (lei)</t>
  </si>
  <si>
    <t>*Notă: sunt incluse doar societățile autorizate și reglementate de ASF</t>
  </si>
  <si>
    <t xml:space="preserve">Pondere 31.12.2024 </t>
  </si>
  <si>
    <t>Denumire societate</t>
  </si>
  <si>
    <t>Clasa C1</t>
  </si>
  <si>
    <t>Clasa C3</t>
  </si>
  <si>
    <t>Total prime brute subscrise (lei)</t>
  </si>
  <si>
    <t>EUROLIFE FFH ASIGURARI DE VIATA S.A.</t>
  </si>
  <si>
    <t>GARANTA ASIGURARI S.A.</t>
  </si>
  <si>
    <t xml:space="preserve"> - </t>
  </si>
  <si>
    <t>Evoluția cotelor de piață în funcție de primele brute subscrise pe principalele clase de asigurări de viață, pe societăți, în perioada 2023 – 2024</t>
  </si>
  <si>
    <t>Evoluția numărului total de contracte de asigurare în vigoare la finalul anului, în perioada 2021 - 2024</t>
  </si>
  <si>
    <t>Clasa de asigurare AG</t>
  </si>
  <si>
    <t>TOTAL AG</t>
  </si>
  <si>
    <t>Modificare față de perioada precedentă</t>
  </si>
  <si>
    <t>Ritm de modificare (%) față de perioada precedentă</t>
  </si>
  <si>
    <t>TOTAL AV</t>
  </si>
  <si>
    <t>Perioada</t>
  </si>
  <si>
    <t>IBP AG + AV (lei)</t>
  </si>
  <si>
    <t>Ritm de modificare față de perioada anterioară (%)</t>
  </si>
  <si>
    <t>IBP AG (lei)</t>
  </si>
  <si>
    <t>IBP AV, Maturități, Răscumpărări totale și parțiale (lei)</t>
  </si>
  <si>
    <t>Notă: nu sunt incluse sumele plătite de FGA</t>
  </si>
  <si>
    <t>2023*</t>
  </si>
  <si>
    <t>Dinamica indemnizațiilor brute plătite, inclusiv maturități și răscumpărări pentru asigurări generale și de viață, în perioada 2021 - 2024</t>
  </si>
  <si>
    <t>Denumire societate de asigurare</t>
  </si>
  <si>
    <t>Total indemnizații brute plătite (lei)</t>
  </si>
  <si>
    <t>SIGNAL IDUNA ASIGURARI DE VIATA S.A.</t>
  </si>
  <si>
    <t>Evoluția cotelor de piață, calculate în funcție de indemnizațiile brute plătite, inclusiv maturități și răscumpărări, pe clase de asigurări de viață, pe societăți, în perioada 2023 – 2024</t>
  </si>
  <si>
    <t>Pondere în total</t>
  </si>
  <si>
    <t>Pondere clase semnificative</t>
  </si>
  <si>
    <t>lei</t>
  </si>
  <si>
    <t>(%)</t>
  </si>
  <si>
    <t>Rezerva de prime</t>
  </si>
  <si>
    <t>Rezerva de daune avizate</t>
  </si>
  <si>
    <t>Rezerva de daune neavizate</t>
  </si>
  <si>
    <t>Alte rezerve tehnice</t>
  </si>
  <si>
    <t>Total rezerve</t>
  </si>
  <si>
    <t>Structura rezervelor tehnice brute pentru asigurărilor generale la 30.09.2024 (conform raportărilor statutare)</t>
  </si>
  <si>
    <t>Structura rezervelor tehnice brute pentru asigurărilor generale la 31.12.2024 (conform raportărilor statutare)</t>
  </si>
  <si>
    <t>Structura rezervelor tehnice brute pentru asigurărilor generale la 30.06.2024 (conform raportărilor statutare)</t>
  </si>
  <si>
    <t>Structura rezervelor tehnice brute pentru asigurărilor generale la 31.03.2024 (conform raportărilor statutare)</t>
  </si>
  <si>
    <t>Structura rezervelor tehnice brute pentru asigurărilor generale la 31.12.2023 (conform raportărilor statutare)</t>
  </si>
  <si>
    <t>În tabel nu sunt incluse datele societății Euroins România</t>
  </si>
  <si>
    <t>30.09.2024 (lei)</t>
  </si>
  <si>
    <t>Pondere în total (%)</t>
  </si>
  <si>
    <t>Rezerva matematică</t>
  </si>
  <si>
    <t>Rezerva de beneficii și risturnuri</t>
  </si>
  <si>
    <t>Total rezerve tehnice aferente asigurărilor de viață</t>
  </si>
  <si>
    <t>Structura rezervelor tehnice brute pentru categoria asigurărilor de viață la 31.12.2024 (conform raportărilor statutare)</t>
  </si>
  <si>
    <t>31.12.2024 (lei)</t>
  </si>
  <si>
    <t>Structura rezervelor tehnice brute pentru categoria asigurărilor de viață la 30.09.2024 (conform raportărilor statutare)</t>
  </si>
  <si>
    <t>Structura rezervelor tehnice brute pentru categoria asigurărilor de viață la 30.06.2024 (conform raportărilor statutare)</t>
  </si>
  <si>
    <t>30.06.2024 (lei)</t>
  </si>
  <si>
    <t>Structura rezervelor tehnice brute pentru categoria asigurărilor de viață la 31.03.2024 (conform raportărilor statutare)</t>
  </si>
  <si>
    <t>31.03.2024 (lei)</t>
  </si>
  <si>
    <t>Structura rezervelor tehnice brute pentru categoria asigurărilor de viață la 31.12.2023 (conform raportărilor statutare)</t>
  </si>
  <si>
    <t>31.12.2023 (lei)</t>
  </si>
  <si>
    <t>Evoluția PBS și a primelor nete de reasigurare aferente perioadei 2021 - 2024 pentru AG (conform raportărilor statutare)</t>
  </si>
  <si>
    <t xml:space="preserve">PBS </t>
  </si>
  <si>
    <t xml:space="preserve">Prime nete de reasigurare </t>
  </si>
  <si>
    <t>Gradul de reținere</t>
  </si>
  <si>
    <t>Gradul de cedare în reasigurare</t>
  </si>
  <si>
    <t>31.12.2023*</t>
  </si>
  <si>
    <t>Evoluția IBP și a indemnizațiilor plătite nete de reasigurare aferente perioadei 2021 - 2024 pentru AG (conform raportărilor statutare)</t>
  </si>
  <si>
    <t xml:space="preserve">IBP </t>
  </si>
  <si>
    <t xml:space="preserve">Indemnizații nete de reasigurare </t>
  </si>
  <si>
    <t>Evoluția rezervelor tehnice brute și a rezervelor tehnice nete de reasigurare aferente perioadei 2021 - 2024 pentru AG (conform raportărilor statutare)</t>
  </si>
  <si>
    <t>Rezerve tehnice brute</t>
  </si>
  <si>
    <t>Rezerve tehnice nete de reasigurare</t>
  </si>
  <si>
    <t>* sunt incluse datele Euroins România pentru 30.12.2022, conform situațiilor financiare;</t>
  </si>
  <si>
    <t>** nu sunt incluse rezervele tehnice aferente societății Euroins România la 31.12.2023</t>
  </si>
  <si>
    <t>31.12.2022*</t>
  </si>
  <si>
    <t>31.12.2023**</t>
  </si>
  <si>
    <t>Evoluția PBS și a primelor nete de reasigurare aferente perioadei 2021-2024 pentru AV</t>
  </si>
  <si>
    <t>Evoluția IBP și a indemnizațiilor plătite nete de reasigurare aferente perioadei 2021 - 2024 pentru AV</t>
  </si>
  <si>
    <t>Evoluția rezervelor tehnice brute și a rezervelor tehnice nete de reasigurare aferente perioadei 2021-2024 pentru AV (conform raportărilor statutare)</t>
  </si>
  <si>
    <t>Indicatorul de lichiditate pe fiecare dintre categoriile de asigurări la 30 septembrie 2024</t>
  </si>
  <si>
    <t>Titluri de stat (mil. lei)</t>
  </si>
  <si>
    <t>Obligațiuni municipale (mil. lei)</t>
  </si>
  <si>
    <t>Valori mobiliare tranzacționate (mil. lei)</t>
  </si>
  <si>
    <t>Depozite (mil. lei)</t>
  </si>
  <si>
    <t>Cont curent și Casierie (mil. lei)</t>
  </si>
  <si>
    <t>Obligații pe termen scurt (mil. lei)</t>
  </si>
  <si>
    <t>Indicator lichiditate</t>
  </si>
  <si>
    <t>Indicatorul de lichiditate pe fiecare dintre categoriile de asigurări la 30 iunie 2024</t>
  </si>
  <si>
    <t>Indicatorul de lichiditate pe fiecare dintre categoriile de asigurări la 31 martie 2024</t>
  </si>
  <si>
    <t>Indicatorul de lichiditate pe fiecare dintre categoriile de asigurări la 31 decembrie 2023</t>
  </si>
  <si>
    <t>Indicator de lichiditate</t>
  </si>
  <si>
    <t>La 31.12.2023 nu sunt incluse datele societății Euroins România</t>
  </si>
  <si>
    <t>Indicatorul de lichiditate pe fiecare dintre categoriile de asigurări la 31 decembrie 2024</t>
  </si>
  <si>
    <t>Ratele SCR și MCR la nivelul pieței</t>
  </si>
  <si>
    <t>Rata SCR</t>
  </si>
  <si>
    <t>Rata MCR</t>
  </si>
  <si>
    <t>Evoluția principalilor indicatori aferenți clasei A3</t>
  </si>
  <si>
    <t>Clasa A3</t>
  </si>
  <si>
    <t>Nr. contracte în vigoare</t>
  </si>
  <si>
    <t>Nr. contracte încheiate</t>
  </si>
  <si>
    <t>Despăgubiri brute plătite</t>
  </si>
  <si>
    <t>Nr. dosare de daună lichidate sau plătite parțial în perioada de raportare</t>
  </si>
  <si>
    <t>*inclus si Euroins la 31.03.2023: contracte încheiate, PBS, nr. dosare daună plătite în T1 2023 pana la preluarea de catre FGA</t>
  </si>
  <si>
    <t>TOTAL (1-5)</t>
  </si>
  <si>
    <t>TOTAL (1-10)</t>
  </si>
  <si>
    <t>Clasamentul societăților pe piața asigurărilor auto facultative (clasa A3) în anul 2024</t>
  </si>
  <si>
    <t>Cotele de piață ale societăților care derulează activitate pe segmentul RCA</t>
  </si>
  <si>
    <t>Cotă de piață</t>
  </si>
  <si>
    <t>GROUPAMA ASIGURARI S.A.</t>
  </si>
  <si>
    <t>ALLIANZ - TIRIAC ASIGURARI S.A.</t>
  </si>
  <si>
    <t>GRAWE ROMANIA ASIGURARE S.A.</t>
  </si>
  <si>
    <t>Total 1-3</t>
  </si>
  <si>
    <t>HD Insurance</t>
  </si>
  <si>
    <t>GENERALI ROMANIA ASIGURARE REASIGURARE S.A.</t>
  </si>
  <si>
    <t>AXERIA IARD</t>
  </si>
  <si>
    <t>ASIROM VIENNA INSURANCE GROUP S.A.</t>
  </si>
  <si>
    <t>OMNIASIG VIG</t>
  </si>
  <si>
    <t>EAZY ASIGUARI S.A.</t>
  </si>
  <si>
    <t>DALLBOGG</t>
  </si>
  <si>
    <t>Notă: clasamentul include AXERIA IARD și Hellas Direct care au subscris RCA pe teritoriul României în baza FoE (sucursale) și Dallogg în baza FoS</t>
  </si>
  <si>
    <t>Pondere număr contracte încheiate în perioadă în total contracte în funcție de perioada contractată, 2021 – 2024</t>
  </si>
  <si>
    <t>Pe perioada de 12 luni</t>
  </si>
  <si>
    <t>Pe perioada de 11 luni</t>
  </si>
  <si>
    <t>Pe perioada de 10 luni</t>
  </si>
  <si>
    <t>Pe perioada de 9 luni</t>
  </si>
  <si>
    <t>Pe perioada de 8 luni</t>
  </si>
  <si>
    <t>Pe perioada de 7 luni</t>
  </si>
  <si>
    <t>Pe perioada de 6 luni</t>
  </si>
  <si>
    <t>Pe perioada de 5 luni</t>
  </si>
  <si>
    <t>Pe perioada de 4 luni</t>
  </si>
  <si>
    <t>Pe perioada de 3 luni</t>
  </si>
  <si>
    <t>Pe perioada de 2 luni</t>
  </si>
  <si>
    <t>Pe perioada de 1 lună</t>
  </si>
  <si>
    <t>Notă: sunt incluse  societățile autorizate și reglementate de ASF, inclusiv Euroins România în trimestrul I 2023, înainte de retragerea autorizației de funcționare și sucursalele</t>
  </si>
  <si>
    <t xml:space="preserve">Pondere număr contracte încheiate în perioadă în total contracte în funcție de contractant (persoană fizică sau persoană juridică) – 2021 – 2024 </t>
  </si>
  <si>
    <t>Persoane fizice</t>
  </si>
  <si>
    <t>Persoane juridice</t>
  </si>
  <si>
    <t>Evoluția primei medii RCA anualizate în perioada 2021 – 2024</t>
  </si>
  <si>
    <t>Total piață</t>
  </si>
  <si>
    <t>* Prima medie RCA a fost calculată utilizând unitățile anuale de expunere pentru care s-au luat în considerare toate duratele polițelor; sunt incluse societățile autorizate și reglementate de ASF, inclusiv Euroins România în trimestrul I 2023, înainte de retragerea autorizației de funcționare, și sucursalele</t>
  </si>
  <si>
    <t>Număr contracte încheiate în perioadă:</t>
  </si>
  <si>
    <t>Prime subscrise RCA (lei) din care:</t>
  </si>
  <si>
    <t>Cu valabilitate pentru 12 luni</t>
  </si>
  <si>
    <t>Cu valabilitate pentru 11 luni</t>
  </si>
  <si>
    <t>Cu valabilitate pentru 10 luni</t>
  </si>
  <si>
    <t>Cu valabilitate pentru 9 luni</t>
  </si>
  <si>
    <t>Cu valabilitate pentru 8 luni</t>
  </si>
  <si>
    <t>Cu valabilitate pentru 7 luni</t>
  </si>
  <si>
    <t>Cu valabilitate pentru 6 luni</t>
  </si>
  <si>
    <t>Cu valabilitate pentru 5 luni</t>
  </si>
  <si>
    <t>Cu valabilitate pentru 4 luni</t>
  </si>
  <si>
    <t>Cu valabilitate pentru 3 luni</t>
  </si>
  <si>
    <t>Cu valabilitate pentru 2 luni</t>
  </si>
  <si>
    <t>Cu valabilitate pentru o lună</t>
  </si>
  <si>
    <t>Prima medie RCA pentru contracte pe 12 luni (calculată ca raport între volumul primelor subscrise pentru contracte cu valabilitate 12 luni și număr contracte RCA cu valabilitate 12 luni) - lei</t>
  </si>
  <si>
    <t>Prima medie anualizată RCA pentru contracte pe 6 luni (calculată ca raport între volumul primelor subscrise pentru contracte cu valabilitate 6 luni și număr contracte RCA cu valabilitate 6 luni, înmulțit cu 2) - lei</t>
  </si>
  <si>
    <t>Prima medie anualizată RCA pentru contracte pe 1 lună (calculată ca raport între volumul primelor subscrise pentru contracte cu valabilitate 1 lună și număr contracte RCA cu valabilitate 1 lună, înmulțit cu 12) - lei</t>
  </si>
  <si>
    <t xml:space="preserve">Unități anuale de expunere </t>
  </si>
  <si>
    <t>Prima medie RCA anualizată (PBS împărțit la unități anuale de expunere) - lei</t>
  </si>
  <si>
    <t>Notă: sunt incluse societățile autorizate și reglementate de ASF și sucursalele</t>
  </si>
  <si>
    <t>Prima medie RCA la 31 decembrie 2024</t>
  </si>
  <si>
    <t>Evoluția daunelor plătite RCA - vătămări corporale (lei)</t>
  </si>
  <si>
    <t>Daune plătite PF</t>
  </si>
  <si>
    <t>Daune plătite PJ</t>
  </si>
  <si>
    <t>Total daune plătite</t>
  </si>
  <si>
    <t xml:space="preserve">Notă: sunt incluse atât societățile autorizate și reglementate de ASF, inclusiv Euroins România în trimestrul I 2023, înainte de retragerea autorizației de funcționare, cât și sucursalele și FoS </t>
  </si>
  <si>
    <t>Evoluția daunelor plătite RCA - daune materiale (lei)</t>
  </si>
  <si>
    <t>Vătămări corporale</t>
  </si>
  <si>
    <t>Număr dosare</t>
  </si>
  <si>
    <t>DM</t>
  </si>
  <si>
    <t>Daune materiale</t>
  </si>
  <si>
    <t>Evoluția daunei medii plătite pentru RCA - vătămări corporale</t>
  </si>
  <si>
    <t>Dauna medie PF</t>
  </si>
  <si>
    <t>Dauna medie PJ</t>
  </si>
  <si>
    <t>Dauna medie total</t>
  </si>
  <si>
    <t>Evoluția daunei medii plătite pentru RCA - daune materiale</t>
  </si>
  <si>
    <t xml:space="preserve">Dinamica numărului de contracte și a volumului de prime brute subscrise pentru asigurările facultative de locuințe </t>
  </si>
  <si>
    <t>Număr de contracte în vigoare la sfârșitul perioadei de raportare (buc)</t>
  </si>
  <si>
    <t>Număr de contracte noi, încheiate în perioada de raportare (buc)</t>
  </si>
  <si>
    <t>Prime brute subscrise (lei)</t>
  </si>
  <si>
    <t>Indemnizații brute plătite (lei)</t>
  </si>
  <si>
    <t>Notă: sunt incluse doar societățile autorizate și reglementate de ASF, inclusiv Euroins România în trimestrul I 2023, înainte de retragerea autorizației de funcționare, cu exceptia numărului de contracte în vigoare</t>
  </si>
  <si>
    <t>Evoluția asigurărilor obligatorii de locuințe</t>
  </si>
  <si>
    <t>Evoluția asigurărilor de locuințe (obligatorii și facultative)</t>
  </si>
  <si>
    <t>Notă: sunt incluse doar societățile autorizate și reglementate de ASF, incl. datele Euroins România în trimestrul I 2023, înainte de retragerea autorizației de funcționare, cu exceptia numărului de contracte în vigoare</t>
  </si>
  <si>
    <t>Evoluția asigurărilor de sănătate</t>
  </si>
  <si>
    <t>ASITO KAPITAL S.A.</t>
  </si>
  <si>
    <t>NN ASIGURARI S.A.</t>
  </si>
  <si>
    <t>EUROLIFE FFH ASIGURARI GENERALE S.A.</t>
  </si>
  <si>
    <t>Clasamentul societăților de asigurare în funcție de volumul de prime brute subscrise la nivelul întregii piețe de asigurări de sănătate în anul 2024</t>
  </si>
  <si>
    <t xml:space="preserve">Evoluția principalilor indicatori ai pieței asigurărilor de garanții </t>
  </si>
  <si>
    <t xml:space="preserve">Notă: sunt incluse doar societățile autorizate și reglementate de ASF, incl. datele Euroins România în trimestrul I 2023, înainte de retragerea autorizației de funcționare, cu exceptia numărului de contracte în vigoare </t>
  </si>
  <si>
    <t>ONIX ASIGURARI S.A.</t>
  </si>
  <si>
    <t>ABC INSURANCE S.A.</t>
  </si>
  <si>
    <t>EXIM ROMANIA S.A.</t>
  </si>
  <si>
    <t>Clasamentul societăților de asigurare în funcție de volumul de prime brute subscrise pentru asigurările de garanții în anul 2024</t>
  </si>
  <si>
    <t>Dinamica repartizării primelor brute subscrise de către sucursale pe segmente de asigurare în perioada 2023 – 2024</t>
  </si>
  <si>
    <t xml:space="preserve">*Notă: sunt incluse și datele Aegon la 31.03.2024; ASF a aprobat transferul portofoliului de asigurări de la sucursala  Aegon România, efectuat la 31.03.2024, către Asirom VIG SA - Decizia ASF 669/10.07.2024 </t>
  </si>
  <si>
    <t>Asigurări generale</t>
  </si>
  <si>
    <t>A1. Accidente</t>
  </si>
  <si>
    <t>A2. Sănătate</t>
  </si>
  <si>
    <t>A3. Vehicule terestre, exclusiv materialul feroviar rulant</t>
  </si>
  <si>
    <t>A4. Material feroviar rulant</t>
  </si>
  <si>
    <t>A5. Aeronave</t>
  </si>
  <si>
    <t>A6. Nave maritime, lacustre și fluviale</t>
  </si>
  <si>
    <t>A7. Bunuri în tranzit</t>
  </si>
  <si>
    <t>A8. Incendiu și calamități naturale, (pentru alte bunuri decât cele asigurabile în clasele A3 - A7)</t>
  </si>
  <si>
    <t>A9. Grindină, înghet și alte riscuri decât cele prevăzute în clasa A8 (pentru alte bunuri decât cele asigurabile în clasele A3 - A7)</t>
  </si>
  <si>
    <t>A10. Răspundere civilă pentru utilizarea vehiculelor auto terestre</t>
  </si>
  <si>
    <t>A11. Raspundere civilă pentru utilizarea aeronavelor</t>
  </si>
  <si>
    <t>A12. Răspundere civilă pentru utilizarea vaselor maritime, lacustre și fluviale</t>
  </si>
  <si>
    <t>A13. Răspundere civilă generală, exclusiv cea menționata la clasele A10 - A12</t>
  </si>
  <si>
    <t>A14.  Credit</t>
  </si>
  <si>
    <t>A15. Garanții</t>
  </si>
  <si>
    <t>A16. Pierderi financiare</t>
  </si>
  <si>
    <t>A17. Protecție juridică</t>
  </si>
  <si>
    <t>A18. Asistență persoane în dificultate în timpul deplasărilor</t>
  </si>
  <si>
    <t>Asigurări de viață</t>
  </si>
  <si>
    <t>C1. Asigurari de viata, anuitati si asigurari de viata suplimentare</t>
  </si>
  <si>
    <t>C2. Casatorie, nastere</t>
  </si>
  <si>
    <t>C3. Asigurari de viata si anuitati, legate de fonduri de investitii</t>
  </si>
  <si>
    <t>C4. Tontine</t>
  </si>
  <si>
    <t>C5. Operatiuni de capitalizare bazate pe calcule actuariale</t>
  </si>
  <si>
    <t>C6. Administrarea fondurilor colective de pensii</t>
  </si>
  <si>
    <t>C7. Operatiuni legate de durata vietii umane, conform legislatiei asigurarilor sociale</t>
  </si>
  <si>
    <t>A2. Sanatate</t>
  </si>
  <si>
    <t xml:space="preserve">Notă: sunt incluse și datele Aegon la 31.03.2024; ASF a aprobat transferul portofoliului de asigurări de la sucursala  Aegon România, efectuat la 31.03.2024, către Asirom VIG SA - Decizia ASF 669/10.07.2024 </t>
  </si>
  <si>
    <t>Repartizarea PBS de către sucursale pe clase de asigurare în anul 2024</t>
  </si>
  <si>
    <t xml:space="preserve">Total </t>
  </si>
  <si>
    <t>Volumul de prime brute subscrise pe clase asigurare de societățile autorizate de ASF și de sucursale (sume cumulate) în perioada 2023 - 2024</t>
  </si>
  <si>
    <t>Asigurători - PBS 2024</t>
  </si>
  <si>
    <t>Sucursale - PBS 2024</t>
  </si>
  <si>
    <t>Volumul de prime brute subscrise pe clase asigurare de societățile autorizate de ASF și de sucursale (sume cumulate) în anul 2024</t>
  </si>
  <si>
    <t>Volumul de prime brute subscrise pe clase asigurare de societățile autorizate de ASF și de sucursale (sume cumulate) în anul 2023</t>
  </si>
  <si>
    <t>Asigurători - PBS 2023</t>
  </si>
  <si>
    <t>Sucursale - PBS 2023</t>
  </si>
  <si>
    <t>Evoluția volumului de indemnizații brute plătite, inclusiv maturități și răscumpărări, de către sucursale pentru asigurări generale și de viață (lei)</t>
  </si>
  <si>
    <t>IBP</t>
  </si>
  <si>
    <t>A9. Grindină, îngheț și alte riscuri decât cele prevăzute în clasa A8 (pentru alte bunuri decât cele asigurabile în clasele A3 - A7)</t>
  </si>
  <si>
    <t>A10. Răspundere civila pentru utilizarea vehiculelor auto terestre</t>
  </si>
  <si>
    <t>A11. Răspundere civilă pentru utilizarea aeronavelor</t>
  </si>
  <si>
    <t>A13. Răspundere civilă generală, exclusiv cea menționată la clasele A10 - A12</t>
  </si>
  <si>
    <t>A14. Credit</t>
  </si>
  <si>
    <t>Repartizarea IBP de către sucursale pe clase de asigurare în anul 2024</t>
  </si>
  <si>
    <t>Incl. FoE</t>
  </si>
  <si>
    <t>Prime brute subscrise AG</t>
  </si>
  <si>
    <t>Tip intermediar</t>
  </si>
  <si>
    <t>%</t>
  </si>
  <si>
    <t>PBS</t>
  </si>
  <si>
    <t>Bănci</t>
  </si>
  <si>
    <t>Agenți (PF și PJ)</t>
  </si>
  <si>
    <t>Angajați proprii</t>
  </si>
  <si>
    <t>Comercializare electronică</t>
  </si>
  <si>
    <t>Companii de brokeraj</t>
  </si>
  <si>
    <t>Intermediari exceptați</t>
  </si>
  <si>
    <t>Prime brute subscrise AV</t>
  </si>
  <si>
    <t>Doar RO</t>
  </si>
  <si>
    <t>Companie de brokeraj</t>
  </si>
  <si>
    <t>Evoluția gradului de distribuție de către companiile de brokeraj</t>
  </si>
  <si>
    <t>Prime distribuite (lei)</t>
  </si>
  <si>
    <t>Grad de distribuție (%)</t>
  </si>
  <si>
    <t>Total din care:</t>
  </si>
  <si>
    <t>31.12.2024*</t>
  </si>
  <si>
    <t>31.12.2024**</t>
  </si>
  <si>
    <t>In anul 2024 a fost inregistrat un total de 579 milioane prime distribuite de catre companiile de brokeraj pentru societati ce activeaza in baza dreptului de libera prestare de servicii care nu este inclus in tabelul de mai sus</t>
  </si>
  <si>
    <t>* gradul de distribuție calculat la primele distribuite de companiile de brokeraj pentru asigurători români;
Prime brute subscrise de societățile de asigurare autorizate în România;
Prime distribuite de companii de brokeraj autorizate în România pentru societățile de asigurare autorizate în România.</t>
  </si>
  <si>
    <t>**gradul de distribuție calculat la primele distribuite de companiile de brokeraj pentru asigurători români și străini;
Prime brute subscrise de societățile autorizate în România și cele care desfăşoară activitate de distribuţie pe teritoriul României în baza dreptului de stabilire (FoE) - conform raportărilor depuse de acestea în baza Normei 22/2021 privind distribuţia de asigurări, cu modificările și completările ulterioare;
Prime distribuite de companiile de brokeraj autorizate în România, pentru societățile autorizate în România și cele care desfăşoară activitate de distribuţie pe teritoriul României în baza dreptului de stabilire</t>
  </si>
  <si>
    <t>Clasamentul primelor 10 companii de brokeraj în funcție de cota de piață</t>
  </si>
  <si>
    <t>Denumire companie de brokeraj</t>
  </si>
  <si>
    <t>Cota de piață (AV+AG)</t>
  </si>
  <si>
    <t>SAFETY BROKER DE ASIGURARE S.A.</t>
  </si>
  <si>
    <t>MARSH - BROKER DE ASIGURARE-REASIGURARE S.R.L.</t>
  </si>
  <si>
    <t>DESTINE BROKER DE ASIGURARE-REASIGURARE S.R.L.</t>
  </si>
  <si>
    <t>TRANSILVANIA BROKER DE ASIGURARE S.A.</t>
  </si>
  <si>
    <t>INTER BROKER DE ASIGURARE S.R.L.</t>
  </si>
  <si>
    <t>DAW MANAGEMENT - BROKER DE ASIGURARE S.R.L.</t>
  </si>
  <si>
    <t>CAMPION BROKER DE ASIGURARE SI REASIGURARE S.R.L.</t>
  </si>
  <si>
    <t>BT BROKER DE ASIGURARE S.R.L.  (FOSTA IDEA BROKER DE ASIGURARE S.R.L.)</t>
  </si>
  <si>
    <t>MILLENIUM INSURANCE BROKER (MIB) BROKER DE ASIGURARE-REASIGURARE S.A.</t>
  </si>
  <si>
    <t>UNICREDIT INSURANCE BROKER S.R.L.</t>
  </si>
  <si>
    <t>Clasa A10 Asigurări de răspundere civilă pentru vehicule (RCA + CMR)</t>
  </si>
  <si>
    <t>Cota de piață în total asigurări generale A10</t>
  </si>
  <si>
    <t>RENOMIA INSURANCE REINSURANCE BROKER S.R.L.</t>
  </si>
  <si>
    <t>MAXYGO BROKER DE ASIGURARE S.R.L.</t>
  </si>
  <si>
    <t>Clasa A3 Asigurări de mijloace de transport terestru (CASCO)</t>
  </si>
  <si>
    <t>Cota de piață în total asigurări generale A3</t>
  </si>
  <si>
    <t>PORSCHE BROKER DE ASIGURARE S.R.L.</t>
  </si>
  <si>
    <t>MERCEDES - BENZ INSURANCE BROKER S.R.L.</t>
  </si>
  <si>
    <t>RCI BROKER DE ASIGURARE S.R.L.</t>
  </si>
  <si>
    <t>IMPULS BROKER DE ASIGURARE SRL</t>
  </si>
  <si>
    <t>Clasa A8 Asigurări de incendiu și alte calamități naturale</t>
  </si>
  <si>
    <t>Cota de piață în total asigurări generale A8</t>
  </si>
  <si>
    <t>WILLIS TOWERS WATSON ROMANIA-BROKER DE ASIGURARE REASIGURARE S.R.L.</t>
  </si>
  <si>
    <t>FLY INSURANCE - BROKER DE ASIGURARE REASIG.SRL</t>
  </si>
  <si>
    <t>Clasa A2 Asigurări de sănătate</t>
  </si>
  <si>
    <t>Cota de piață în total asigurări generale A2</t>
  </si>
  <si>
    <t>AON ROMANIA BROKER DE ASIGURARE - REASIGURARE S.R.L</t>
  </si>
  <si>
    <t>MEDIHELP INTERNATIONAL BROKER DE ASIGURARE S.R.L.</t>
  </si>
  <si>
    <t>MAI BROKER DE ASIGURARE S.R.L.</t>
  </si>
  <si>
    <t>IQ MED BROKER DE ASIGURARE S.R.L.</t>
  </si>
  <si>
    <t>OVB ALLFINANZ ROMANIA BROKER DE ASIGURARE S.R.L.</t>
  </si>
  <si>
    <t>Clasa A15 Asigurări de garanții</t>
  </si>
  <si>
    <t>Cota de piață în total asigurări generale A15</t>
  </si>
  <si>
    <t>OLSA RE BROKER DE ASIGURARE-REASIGURARE S.R.L.</t>
  </si>
  <si>
    <t>ASIGEST BROKER DE ASIGURARE-REASIGURARE S.A.</t>
  </si>
  <si>
    <t>OTTO BROKER DE ASIGURARE S.R.L.</t>
  </si>
  <si>
    <t>PRESTIGE INSURANCE BROKER DE ASIGURARE S.R.L.</t>
  </si>
  <si>
    <t>*Olsa Re Broker de Asigurare-Reasigurare- preponderent prime distribuite din activitatea de reasigurare</t>
  </si>
  <si>
    <t>Clasa A9 Asigurări pentru alte daune sau pierderi legate de alte bunuri decât cele menționate la clasele 3-7</t>
  </si>
  <si>
    <t>Cota de piață în total asigurări generale A9</t>
  </si>
  <si>
    <t>CLUBUL FERMIERILOR ROMANI BROKER DE ASIGURARE S.R.L.</t>
  </si>
  <si>
    <t>AGRO PROTECTOR 2010 ASIGURARI - BK DE ASIGURARE SRL</t>
  </si>
  <si>
    <t>GELIAS BROKER DE ASIGURARE S.R.L.</t>
  </si>
  <si>
    <t>DEXASIG BROKER DE ASIGURARE S.R.L.</t>
  </si>
  <si>
    <t>Clasa A13 Asigurări de răspundere civilă generală, exclusiv cea menționată la clasele 10-12</t>
  </si>
  <si>
    <t>Cota de piață în total asigurări generale A13</t>
  </si>
  <si>
    <t>LEADER TEAM BROKER DE ASIGURARE S.R.L.</t>
  </si>
  <si>
    <t>Clasamentul primelor 10 companii de brokeraj în funcție de clasele de asigurări generale distribuite</t>
  </si>
  <si>
    <t>Cota de piață (AG)</t>
  </si>
  <si>
    <t xml:space="preserve">Situația primelor 10 companii de brokeraj care au distribuit asigurări de viață </t>
  </si>
  <si>
    <t>Cota de piață AV</t>
  </si>
  <si>
    <t>AMSTERDAM BROKER DE ASIGURARE S.R.L.</t>
  </si>
  <si>
    <t>KUNDEN BROKER COMPANIE DE BROKERAJ S.R.L.</t>
  </si>
  <si>
    <t>Volumul primelor de asigurare distribuite pentru cele mai semnificative clase de asigurări de viață</t>
  </si>
  <si>
    <t>Clasa de asigurare  de viață</t>
  </si>
  <si>
    <t>Volum de prime distribuite (lei)</t>
  </si>
  <si>
    <t>Clasa C1 Asigurări de viață, anuități și asigurări de viață suplimentare</t>
  </si>
  <si>
    <t>Cota de piață C1</t>
  </si>
  <si>
    <t>Clasa C3 Asigurări de viață și anuități, care sunt legate de fonduri de investiții (unit-linked)</t>
  </si>
  <si>
    <t>Cota de piață C3</t>
  </si>
  <si>
    <t>BUSINESS BROKER - BROKER DE ASIGURARE S.R.L.</t>
  </si>
  <si>
    <t>REAL EXPERT BROKER DE ASIGURARE REASIGURARE S.R.L.</t>
  </si>
  <si>
    <t>CREST ASIG - BROKER DE ASIGURARE SRL</t>
  </si>
  <si>
    <t>PROFESSIONAL BROKER DE ASIGURARE S.R.L.</t>
  </si>
  <si>
    <t>KLAUSENBURG BROKER DE ASIGURARE SRL</t>
  </si>
  <si>
    <t>Evoluția veniturilor din activitatea de distribuție obținute de companiile de brokeraj în perioada 2023 – 2024</t>
  </si>
  <si>
    <t>Venituri din activitatea de distribuție (lei)</t>
  </si>
  <si>
    <t>Clasamentul primelor 10 companii de brokeraj în funcție de veniturile obținute din distribuția asigurărilor generale</t>
  </si>
  <si>
    <t>Pondere venituri asigurări generale</t>
  </si>
  <si>
    <t>Clasamentul primelor 10 companii de brokeraj, în funcție de veniturile obținute din distribuția asigurărilor generale pentru clasa A10</t>
  </si>
  <si>
    <t>Pondere venituri A10 în total asigurări generale A10</t>
  </si>
  <si>
    <t>Clasamentul primelor 10 companii de brokeraj, în funcție de veniturile obținute din distribuția asigurărilor generale din clasa A3</t>
  </si>
  <si>
    <t>Pondere venituri A3 în total asigurări generale A3</t>
  </si>
  <si>
    <t>Primele 10 companii de brokeraj, în funcție de veniturile obținute din distribuția asigurărilor de viață</t>
  </si>
  <si>
    <t>Pondere venituri asigurări de viață</t>
  </si>
  <si>
    <t>Primele 10 companii de brokeraj, în funcție de veniturile obținute din distribuția asigurărilor de viață din clasa C1</t>
  </si>
  <si>
    <t>Pondere venituri C1 în total asigurări de viață C1</t>
  </si>
  <si>
    <t>Primele 10 companii de brokeraj, în funcție de veniturile obținute din distribuția asigurărilor de viață din clasa C3</t>
  </si>
  <si>
    <t>Pondere venituri C3 în total asigurări de viață C3</t>
  </si>
  <si>
    <t>PERSONAL BROKER-BROKER DE ASIG - REASIG SRL</t>
  </si>
  <si>
    <t>PROASIG BROKER DE ASIGURARE S.R.L.</t>
  </si>
  <si>
    <t>MBI MARKETINGBERATUNG AND INSURANCE BROKER SRL</t>
  </si>
  <si>
    <t>Datorii din activitatea de distribuție în asigurări</t>
  </si>
  <si>
    <t>Perioadă</t>
  </si>
  <si>
    <t>Total datorii provenite din activitatea de distributie, din care:</t>
  </si>
  <si>
    <t>cu scadența nedepășită</t>
  </si>
  <si>
    <t>cu scadența depășită</t>
  </si>
  <si>
    <t>total, din care:</t>
  </si>
  <si>
    <t>până în 15 zile</t>
  </si>
  <si>
    <t>între 15 - 30 zile</t>
  </si>
  <si>
    <t>peste 30 zile</t>
  </si>
  <si>
    <t>Total 2024</t>
  </si>
  <si>
    <t>Total 2023</t>
  </si>
  <si>
    <t>Evoluție</t>
  </si>
  <si>
    <t>Creanțe din activitatea de distribuție în asigurări</t>
  </si>
  <si>
    <t>Total creante legate de activitatea de distributie, din care:</t>
  </si>
  <si>
    <t>cu scadența depașită</t>
  </si>
  <si>
    <t>Total prime de asigurare distribuite pentru societăți de asigurare FOS/FOE</t>
  </si>
  <si>
    <t> Perioadă</t>
  </si>
  <si>
    <t>Total prime distribuite FOS/FOE (lei), dn care:</t>
  </si>
  <si>
    <t>Asigurări generale (lei)</t>
  </si>
  <si>
    <t>Asigurări de viață (lei)</t>
  </si>
  <si>
    <t xml:space="preserve">Evoluție </t>
  </si>
  <si>
    <t>Situația primelor brute intermediate (PBI) pe clase de asigurări generale</t>
  </si>
  <si>
    <t>PBI - lei</t>
  </si>
  <si>
    <t>% in total AG</t>
  </si>
  <si>
    <t>1-10</t>
  </si>
  <si>
    <t>Total AG</t>
  </si>
  <si>
    <t>% in total aG</t>
  </si>
  <si>
    <t>Dinamica primelor brute intermediate de companiile de brokeraj, pe clase de asigurări generale</t>
  </si>
  <si>
    <t>Clasa AG</t>
  </si>
  <si>
    <t>Clasa A1</t>
  </si>
  <si>
    <t>Clasa A2</t>
  </si>
  <si>
    <t>Clasa A4</t>
  </si>
  <si>
    <t>Clasa A5</t>
  </si>
  <si>
    <t>Clasa A6</t>
  </si>
  <si>
    <t>Clasa A7</t>
  </si>
  <si>
    <t>Clasa A8</t>
  </si>
  <si>
    <t>Clasa A9</t>
  </si>
  <si>
    <t>Clasa A10</t>
  </si>
  <si>
    <t>Clasa A11</t>
  </si>
  <si>
    <t>Clasa A12</t>
  </si>
  <si>
    <t>Clasa A13</t>
  </si>
  <si>
    <t>Clasa A14</t>
  </si>
  <si>
    <t>Clasa A15</t>
  </si>
  <si>
    <t>Clasa A16</t>
  </si>
  <si>
    <t>Clasa A17</t>
  </si>
  <si>
    <t>Clasa A18</t>
  </si>
  <si>
    <t>Total PBI AG</t>
  </si>
  <si>
    <t>Variație în valoare absoluta (2024 vs 2023)</t>
  </si>
  <si>
    <t>Variație %</t>
  </si>
  <si>
    <t>Situația primelor brute intermediate (PBI) pe clase pentru asigurări de viață</t>
  </si>
  <si>
    <t>Total PBI AV</t>
  </si>
  <si>
    <t>Variație PBI</t>
  </si>
  <si>
    <t>% in total AV 2024</t>
  </si>
  <si>
    <t>% in total AV 2023</t>
  </si>
  <si>
    <t>Situația veniturilor din activitatea de distribuție obținute de companiile de brokeraj, pe clase de asigurare - asigurări generale</t>
  </si>
  <si>
    <t>Nr. Crt</t>
  </si>
  <si>
    <t>Venituri intermediari - lei</t>
  </si>
  <si>
    <t>Pondere venit pe clasa in total venituri AG</t>
  </si>
  <si>
    <t>Total venituri 2024</t>
  </si>
  <si>
    <t>Total venituri 2023</t>
  </si>
  <si>
    <t>Dinamica veniturilor obținute de intermediari, pe clase de asigurări generale</t>
  </si>
  <si>
    <t>Total venituri AG</t>
  </si>
  <si>
    <t>Dinamica</t>
  </si>
  <si>
    <t>Structura primelor de asigurare intermediate de companiile de brokeraj, pentru societățile care activează pe FOS/FOE în anul 2024</t>
  </si>
  <si>
    <t>Total AV</t>
  </si>
  <si>
    <t>Dinamica 2024 vs. 2023</t>
  </si>
  <si>
    <t xml:space="preserve">SIGNAL IDUNA ASIGURARI DE VIATA S.A. (FOSTA ERGO ASIGURARI DE VIATA S.A.) </t>
  </si>
  <si>
    <t>Evoluția numărului de contracte de asigurare pentru asigurările generale, în vigoare la finalul anului, în perioada 2021 - 2024</t>
  </si>
  <si>
    <t>Evoluția numărului de contracte de asigurare pentru asigurările de viată, în vigoare la finalul anului, în perioada 2021 - 2024</t>
  </si>
  <si>
    <t>Evoluția plăților efectuate de Fondul de Garantare a Asiguraților în perioada 2021 – 2024</t>
  </si>
  <si>
    <t>Valoare plăți</t>
  </si>
  <si>
    <t>Evoluția RBNS și IBNR în perioada 2021 – 2024</t>
  </si>
  <si>
    <t>RBNS</t>
  </si>
  <si>
    <t>IBNR</t>
  </si>
  <si>
    <t xml:space="preserve">Notă: sunt incluse atât societățile autorizate și reglementate de ASF, fără Euroins România pentru 2022 și 2023 , cât și sucursalele și FoS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</si>
</sst>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 _l_e_i_-;\-* #,##0.00\ _l_e_i_-;_-* &quot;-&quot;??\ _l_e_i_-;_-@_-"/>
    <numFmt numFmtId="164" formatCode="[$-10418]#,##0;\-#,##0"/>
    <numFmt numFmtId="165" formatCode="_(* #,##0_);_(* \(#,##0\);_(* &quot;-&quot;??_);_(@_)"/>
    <numFmt numFmtId="166" formatCode="0.0%"/>
    <numFmt numFmtId="167" formatCode="_(* #,##0.00_);_(* \(#,##0.00\);_(* &quot;-&quot;??_);_(@_)"/>
    <numFmt numFmtId="168" formatCode="_-* #,##0\ _l_e_i_-;\-* #,##0\ _l_e_i_-;_-* &quot;-&quot;??\ _l_e_i_-;_-@_-"/>
    <numFmt numFmtId="169" formatCode="[$-10418]#,##0;\(#,##0\)"/>
    <numFmt numFmtId="170" formatCode="[$-10418]#,##0"/>
    <numFmt numFmtId="171" formatCode="0.000%"/>
    <numFmt numFmtId="172" formatCode="_-* #,##0.00&quot; &quot;_ _-;\-* #,##0.00&quot; &quot;_ _-;_-* &quot;-&quot;??&quot; &quot;_ _-;_-@_-"/>
    <numFmt numFmtId="173" formatCode="0.0000%"/>
    <numFmt numFmtId="174" formatCode="#,##0_ ;\-#,##0&quot; &quot;"/>
  </numFmts>
  <fonts count="3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8"/>
      <color rgb="FF333333"/>
      <name val="Calibri"/>
      <family val="2"/>
      <scheme val="minor"/>
    </font>
    <font>
      <i/>
      <sz val="11"/>
      <color rgb="FF333333"/>
      <name val="Calibri"/>
      <family val="2"/>
      <scheme val="minor"/>
    </font>
    <font>
      <i/>
      <sz val="9"/>
      <color rgb="FF333333"/>
      <name val="Calibri"/>
      <family val="2"/>
      <scheme val="minor"/>
    </font>
    <font>
      <i/>
      <sz val="8"/>
      <color rgb="FFFF0000"/>
      <name val="Calibri"/>
      <family val="2"/>
      <scheme val="minor"/>
    </font>
    <font>
      <i/>
      <sz val="9"/>
      <color rgb="FF4B3866"/>
      <name val="Calibri"/>
      <family val="2"/>
      <scheme val="minor"/>
    </font>
    <font>
      <sz val="8"/>
      <color rgb="FF333333"/>
      <name val="Calibri"/>
      <family val="2"/>
      <scheme val="minor"/>
    </font>
    <font>
      <b/>
      <sz val="11"/>
      <color rgb="FF000000"/>
      <name val="Calibri"/>
      <family val="2"/>
      <scheme val="minor"/>
    </font>
    <font>
      <i/>
      <sz val="11"/>
      <name val="Calibri"/>
      <family val="2"/>
      <scheme val="minor"/>
    </font>
    <font>
      <sz val="11"/>
      <color rgb="FFFF0000"/>
      <name val="Calibri"/>
      <family val="2"/>
      <scheme val="minor"/>
    </font>
    <font>
      <sz val="11"/>
      <name val="Calibri"/>
      <family val="2"/>
      <scheme val="minor"/>
    </font>
    <font>
      <b/>
      <sz val="11"/>
      <name val="Calibri"/>
      <family val="2"/>
      <scheme val="minor"/>
    </font>
    <font>
      <b/>
      <sz val="11"/>
      <color rgb="FFFF0000"/>
      <name val="Calibri"/>
      <family val="2"/>
      <scheme val="minor"/>
    </font>
    <font>
      <b/>
      <sz val="10"/>
      <name val="Arial"/>
      <family val="2"/>
    </font>
    <font>
      <b/>
      <sz val="8"/>
      <color rgb="FFFF0000"/>
      <name val="Arial"/>
      <family val="2"/>
    </font>
    <font>
      <b/>
      <sz val="11"/>
      <color rgb="FF025089"/>
      <name val="Calibri"/>
      <family val="2"/>
      <scheme val="minor"/>
    </font>
    <font>
      <b/>
      <sz val="8"/>
      <color rgb="FF025089"/>
      <name val="Calibri"/>
      <family val="2"/>
      <scheme val="minor"/>
    </font>
    <font>
      <sz val="12"/>
      <color rgb="FFFF0000"/>
      <name val="Calibri"/>
      <family val="2"/>
      <scheme val="minor"/>
    </font>
    <font>
      <sz val="8"/>
      <color rgb="FFFF0000"/>
      <name val="Arial"/>
      <family val="2"/>
    </font>
    <font>
      <sz val="11"/>
      <color indexed="8"/>
      <name val="Calibri"/>
      <family val="2"/>
      <scheme val="minor"/>
    </font>
    <font>
      <i/>
      <sz val="9"/>
      <color rgb="FFFF0000"/>
      <name val="Calibri"/>
      <family val="2"/>
      <scheme val="minor"/>
    </font>
    <font>
      <sz val="10"/>
      <name val="Arial"/>
      <family val="2"/>
    </font>
    <font>
      <i/>
      <sz val="11"/>
      <color rgb="FFFF0000"/>
      <name val="Calibri"/>
      <family val="2"/>
      <scheme val="minor"/>
    </font>
    <font>
      <sz val="11"/>
      <name val="Arial"/>
      <family val="2"/>
    </font>
    <font>
      <sz val="11"/>
      <color rgb="FFFF0000"/>
      <name val="Arial"/>
      <family val="2"/>
    </font>
    <font>
      <i/>
      <sz val="9"/>
      <name val="Arial"/>
      <family val="2"/>
    </font>
    <font>
      <b/>
      <sz val="10"/>
      <color rgb="FFFF0000"/>
      <name val="Arial"/>
      <family val="2"/>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24" fillId="0" borderId="0"/>
  </cellStyleXfs>
  <cellXfs count="26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164" fontId="0" fillId="0" borderId="0" xfId="0" applyNumberFormat="1" applyAlignment="1">
      <alignment horizontal="right" vertical="center"/>
    </xf>
    <xf numFmtId="3" fontId="0" fillId="0" borderId="0" xfId="0" applyNumberFormat="1" applyAlignment="1">
      <alignment horizontal="right" vertical="center"/>
    </xf>
    <xf numFmtId="165" fontId="0" fillId="0" borderId="0" xfId="0" applyNumberFormat="1" applyAlignment="1">
      <alignment horizontal="right" vertical="center"/>
    </xf>
    <xf numFmtId="9" fontId="0" fillId="0" borderId="0" xfId="0" applyNumberFormat="1" applyAlignment="1">
      <alignment horizontal="righ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64" fontId="0" fillId="0" borderId="0" xfId="0" applyNumberFormat="1" applyAlignment="1">
      <alignment horizontal="right"/>
    </xf>
    <xf numFmtId="3" fontId="0" fillId="0" borderId="0" xfId="0" applyNumberFormat="1" applyAlignment="1">
      <alignment horizontal="right"/>
    </xf>
    <xf numFmtId="0" fontId="2" fillId="0" borderId="0" xfId="0" applyFont="1"/>
    <xf numFmtId="3" fontId="2" fillId="0" borderId="0" xfId="0" applyNumberFormat="1" applyFont="1" applyAlignment="1">
      <alignment horizontal="right"/>
    </xf>
    <xf numFmtId="0" fontId="0" fillId="0" borderId="0" xfId="0" applyAlignment="1">
      <alignment horizontal="right"/>
    </xf>
    <xf numFmtId="0" fontId="2" fillId="0" borderId="0" xfId="0" applyFont="1" applyAlignment="1">
      <alignment horizontal="center"/>
    </xf>
    <xf numFmtId="10" fontId="0" fillId="0" borderId="0" xfId="0" applyNumberFormat="1"/>
    <xf numFmtId="10" fontId="2" fillId="0" borderId="0" xfId="0" applyNumberFormat="1" applyFont="1"/>
    <xf numFmtId="3" fontId="2" fillId="0" borderId="0" xfId="0" applyNumberFormat="1" applyFont="1" applyAlignment="1">
      <alignment horizontal="right" vertical="center"/>
    </xf>
    <xf numFmtId="9" fontId="2" fillId="0" borderId="0" xfId="0" applyNumberFormat="1" applyFont="1" applyAlignment="1">
      <alignment horizontal="right" vertical="center"/>
    </xf>
    <xf numFmtId="0" fontId="0" fillId="0" borderId="0" xfId="0" applyAlignment="1">
      <alignment vertical="center"/>
    </xf>
    <xf numFmtId="0" fontId="2" fillId="0" borderId="0" xfId="0" applyFont="1" applyAlignment="1">
      <alignment vertical="center"/>
    </xf>
    <xf numFmtId="165" fontId="2" fillId="0" borderId="0" xfId="0" applyNumberFormat="1" applyFont="1" applyAlignment="1">
      <alignment horizontal="right" vertical="center"/>
    </xf>
    <xf numFmtId="0" fontId="6" fillId="0" borderId="0" xfId="0" applyFont="1" applyAlignment="1">
      <alignment vertical="center"/>
    </xf>
    <xf numFmtId="0" fontId="2" fillId="0" borderId="0" xfId="0" applyFont="1" applyAlignment="1">
      <alignment horizontal="left"/>
    </xf>
    <xf numFmtId="0" fontId="0" fillId="0" borderId="0" xfId="0" applyAlignment="1">
      <alignment horizontal="left"/>
    </xf>
    <xf numFmtId="166" fontId="0" fillId="0" borderId="0" xfId="0" applyNumberFormat="1" applyAlignment="1">
      <alignment horizontal="center" vertical="center"/>
    </xf>
    <xf numFmtId="9" fontId="0" fillId="0" borderId="0" xfId="0" applyNumberFormat="1" applyAlignment="1">
      <alignment horizontal="center" vertical="center"/>
    </xf>
    <xf numFmtId="14" fontId="2" fillId="0" borderId="0" xfId="0" applyNumberFormat="1" applyFont="1" applyAlignment="1">
      <alignment horizontal="center" vertical="center"/>
    </xf>
    <xf numFmtId="0" fontId="7" fillId="0" borderId="0" xfId="0" applyFont="1" applyAlignment="1">
      <alignment vertical="center"/>
    </xf>
    <xf numFmtId="0" fontId="0" fillId="0" borderId="0" xfId="0" applyAlignment="1">
      <alignment horizontal="right" vertical="center"/>
    </xf>
    <xf numFmtId="166" fontId="0" fillId="0" borderId="0" xfId="0" applyNumberFormat="1" applyAlignment="1">
      <alignment horizontal="right" vertical="center"/>
    </xf>
    <xf numFmtId="0" fontId="2" fillId="0" borderId="0" xfId="0" applyFont="1" applyAlignment="1">
      <alignment horizontal="center" vertical="center" wrapText="1"/>
    </xf>
    <xf numFmtId="10" fontId="0" fillId="0" borderId="0" xfId="0" applyNumberFormat="1" applyAlignment="1">
      <alignment horizontal="right" vertical="center"/>
    </xf>
    <xf numFmtId="0" fontId="5" fillId="0" borderId="0" xfId="0" applyFont="1" applyAlignment="1">
      <alignment horizontal="left" vertical="center"/>
    </xf>
    <xf numFmtId="10" fontId="2" fillId="0" borderId="0" xfId="0" applyNumberFormat="1" applyFont="1" applyAlignment="1">
      <alignment horizontal="right" vertical="center"/>
    </xf>
    <xf numFmtId="14" fontId="2" fillId="0" borderId="0" xfId="0" applyNumberFormat="1" applyFont="1" applyAlignment="1">
      <alignment horizontal="left" vertical="center"/>
    </xf>
    <xf numFmtId="0" fontId="6" fillId="0" borderId="0" xfId="0" applyFont="1" applyAlignment="1">
      <alignment horizontal="left" vertical="center"/>
    </xf>
    <xf numFmtId="10" fontId="0" fillId="0" borderId="0" xfId="0" applyNumberFormat="1" applyAlignment="1">
      <alignment horizontal="right"/>
    </xf>
    <xf numFmtId="167" fontId="0" fillId="0" borderId="0" xfId="0" applyNumberFormat="1" applyAlignment="1">
      <alignment horizontal="right" vertical="center"/>
    </xf>
    <xf numFmtId="165" fontId="0" fillId="0" borderId="0" xfId="0" applyNumberFormat="1" applyAlignment="1">
      <alignment horizontal="right"/>
    </xf>
    <xf numFmtId="167" fontId="0" fillId="0" borderId="0" xfId="0" applyNumberFormat="1" applyAlignment="1">
      <alignment horizontal="right"/>
    </xf>
    <xf numFmtId="0" fontId="0" fillId="0" borderId="0" xfId="0" applyAlignment="1">
      <alignment horizontal="center"/>
    </xf>
    <xf numFmtId="14" fontId="2" fillId="0" borderId="0" xfId="0" applyNumberFormat="1" applyFont="1" applyAlignment="1">
      <alignment horizontal="left"/>
    </xf>
    <xf numFmtId="166" fontId="0" fillId="0" borderId="0" xfId="0" applyNumberFormat="1"/>
    <xf numFmtId="166" fontId="2" fillId="0" borderId="0" xfId="0" applyNumberFormat="1" applyFont="1"/>
    <xf numFmtId="0" fontId="4" fillId="0" borderId="0" xfId="0" applyFont="1"/>
    <xf numFmtId="168" fontId="0" fillId="0" borderId="0" xfId="1" applyNumberFormat="1" applyFont="1"/>
    <xf numFmtId="168" fontId="0" fillId="0" borderId="0" xfId="0" applyNumberFormat="1"/>
    <xf numFmtId="166" fontId="0" fillId="0" borderId="0" xfId="2" applyNumberFormat="1" applyFont="1"/>
    <xf numFmtId="10" fontId="0" fillId="0" borderId="0" xfId="2" applyNumberFormat="1" applyFont="1"/>
    <xf numFmtId="166" fontId="0" fillId="0" borderId="0" xfId="2" applyNumberFormat="1" applyFont="1" applyAlignment="1">
      <alignment horizontal="right" vertical="center"/>
    </xf>
    <xf numFmtId="166" fontId="2" fillId="0" borderId="0" xfId="2" applyNumberFormat="1" applyFont="1" applyAlignment="1">
      <alignment horizontal="right" vertical="center"/>
    </xf>
    <xf numFmtId="0" fontId="0" fillId="0" borderId="0" xfId="0" applyAlignment="1">
      <alignment horizontal="left" vertical="center"/>
    </xf>
    <xf numFmtId="0" fontId="9" fillId="0" borderId="0" xfId="0" applyFont="1" applyAlignment="1">
      <alignment vertical="center"/>
    </xf>
    <xf numFmtId="165" fontId="2" fillId="0" borderId="0" xfId="1" applyNumberFormat="1" applyFont="1" applyAlignment="1">
      <alignment horizontal="right" vertical="center"/>
    </xf>
    <xf numFmtId="165" fontId="0" fillId="0" borderId="0" xfId="1" applyNumberFormat="1" applyFont="1" applyAlignment="1">
      <alignment horizontal="right" vertical="center"/>
    </xf>
    <xf numFmtId="165" fontId="2" fillId="0" borderId="0" xfId="1" applyNumberFormat="1" applyFont="1"/>
    <xf numFmtId="165" fontId="0" fillId="0" borderId="0" xfId="1" applyNumberFormat="1" applyFont="1"/>
    <xf numFmtId="169" fontId="2" fillId="0" borderId="0" xfId="0" applyNumberFormat="1" applyFont="1"/>
    <xf numFmtId="170" fontId="2" fillId="0" borderId="0" xfId="0" applyNumberFormat="1" applyFont="1"/>
    <xf numFmtId="169" fontId="0" fillId="0" borderId="0" xfId="0" applyNumberFormat="1"/>
    <xf numFmtId="170" fontId="0" fillId="0" borderId="0" xfId="0" applyNumberFormat="1"/>
    <xf numFmtId="165" fontId="0" fillId="0" borderId="0" xfId="0" applyNumberFormat="1"/>
    <xf numFmtId="167" fontId="0" fillId="0" borderId="0" xfId="0" applyNumberFormat="1"/>
    <xf numFmtId="0" fontId="4" fillId="0" borderId="0" xfId="0" applyFont="1" applyAlignment="1">
      <alignment horizontal="left" vertical="center"/>
    </xf>
    <xf numFmtId="0" fontId="8" fillId="0" borderId="0" xfId="0" applyFont="1"/>
    <xf numFmtId="0" fontId="2" fillId="0" borderId="0" xfId="0" applyFont="1" applyAlignment="1">
      <alignment horizontal="right" vertical="center"/>
    </xf>
    <xf numFmtId="10" fontId="0" fillId="0" borderId="0" xfId="0" applyNumberFormat="1" applyFont="1" applyAlignment="1">
      <alignment horizontal="right" vertical="center"/>
    </xf>
    <xf numFmtId="0" fontId="10" fillId="0" borderId="0" xfId="0" applyFont="1" applyAlignment="1">
      <alignment horizontal="center" vertical="center" wrapText="1"/>
    </xf>
    <xf numFmtId="0" fontId="0" fillId="0" borderId="0" xfId="0" applyAlignment="1">
      <alignment horizontal="center" vertical="center" wrapText="1"/>
    </xf>
    <xf numFmtId="3" fontId="0" fillId="0" borderId="0" xfId="1" applyNumberFormat="1" applyFont="1"/>
    <xf numFmtId="0" fontId="0" fillId="0" borderId="0" xfId="0" applyAlignment="1">
      <alignment horizontal="center" vertical="center"/>
    </xf>
    <xf numFmtId="3" fontId="2" fillId="0" borderId="0" xfId="1" applyNumberFormat="1" applyFont="1"/>
    <xf numFmtId="3" fontId="2" fillId="0" borderId="0" xfId="1" applyNumberFormat="1" applyFont="1" applyBorder="1" applyAlignment="1">
      <alignment horizontal="right" vertical="center"/>
    </xf>
    <xf numFmtId="3" fontId="0" fillId="0" borderId="0" xfId="1" applyNumberFormat="1" applyFont="1" applyBorder="1" applyAlignment="1">
      <alignment vertical="center" wrapText="1"/>
    </xf>
    <xf numFmtId="3" fontId="1" fillId="0" borderId="0" xfId="1" applyNumberFormat="1" applyFont="1" applyBorder="1" applyAlignment="1">
      <alignment horizontal="right" vertical="center" wrapText="1"/>
    </xf>
    <xf numFmtId="3" fontId="2" fillId="0" borderId="0" xfId="1" applyNumberFormat="1" applyFont="1" applyBorder="1" applyAlignment="1">
      <alignment horizontal="right" vertical="center" wrapText="1"/>
    </xf>
    <xf numFmtId="3" fontId="2" fillId="0" borderId="0" xfId="1" applyNumberFormat="1" applyFont="1" applyBorder="1" applyAlignment="1">
      <alignment vertical="center" wrapText="1"/>
    </xf>
    <xf numFmtId="165" fontId="2" fillId="0" borderId="0" xfId="0" applyNumberFormat="1" applyFont="1"/>
    <xf numFmtId="0" fontId="1" fillId="0" borderId="0" xfId="1" applyNumberFormat="1" applyFont="1" applyBorder="1" applyAlignment="1">
      <alignment horizontal="right" vertical="center" wrapText="1"/>
    </xf>
    <xf numFmtId="0" fontId="0" fillId="0" borderId="0" xfId="1" applyNumberFormat="1" applyFont="1" applyBorder="1" applyAlignment="1">
      <alignment vertical="center" wrapText="1"/>
    </xf>
    <xf numFmtId="3" fontId="0" fillId="0" borderId="0" xfId="0" applyNumberFormat="1" applyAlignment="1">
      <alignment horizontal="center" vertical="center"/>
    </xf>
    <xf numFmtId="3" fontId="0" fillId="0" borderId="0" xfId="0" applyNumberFormat="1"/>
    <xf numFmtId="0" fontId="2" fillId="3" borderId="0" xfId="0" applyFont="1" applyFill="1"/>
    <xf numFmtId="10" fontId="0" fillId="0" borderId="0" xfId="2" applyNumberFormat="1" applyFont="1" applyFill="1"/>
    <xf numFmtId="165" fontId="2" fillId="0" borderId="0" xfId="1" applyNumberFormat="1" applyFont="1" applyAlignment="1">
      <alignment horizontal="center"/>
    </xf>
    <xf numFmtId="0" fontId="0" fillId="0" borderId="0" xfId="0" applyFill="1"/>
    <xf numFmtId="0" fontId="2" fillId="2" borderId="0" xfId="0" applyFont="1" applyFill="1"/>
    <xf numFmtId="165" fontId="0" fillId="0" borderId="0" xfId="1" applyNumberFormat="1" applyFont="1" applyFill="1"/>
    <xf numFmtId="0" fontId="2" fillId="0" borderId="0" xfId="0" applyFont="1" applyFill="1" applyAlignment="1">
      <alignment horizontal="center"/>
    </xf>
    <xf numFmtId="165" fontId="2" fillId="0" borderId="0" xfId="0" applyNumberFormat="1" applyFont="1" applyFill="1"/>
    <xf numFmtId="165" fontId="2" fillId="0" borderId="0" xfId="1" applyNumberFormat="1" applyFont="1" applyFill="1" applyAlignment="1">
      <alignment horizontal="center"/>
    </xf>
    <xf numFmtId="165" fontId="2" fillId="0" borderId="0" xfId="1" applyNumberFormat="1" applyFont="1" applyFill="1"/>
    <xf numFmtId="0" fontId="12" fillId="0" borderId="0" xfId="0" applyFont="1"/>
    <xf numFmtId="0" fontId="13" fillId="0" borderId="0" xfId="0" applyFont="1"/>
    <xf numFmtId="0" fontId="14" fillId="0" borderId="0" xfId="0" applyFont="1" applyAlignment="1">
      <alignment horizontal="center" vertical="center"/>
    </xf>
    <xf numFmtId="0" fontId="14" fillId="0" borderId="0" xfId="0" applyFont="1"/>
    <xf numFmtId="165" fontId="0" fillId="0" borderId="0" xfId="1" applyNumberFormat="1" applyFont="1" applyAlignment="1">
      <alignment horizontal="center"/>
    </xf>
    <xf numFmtId="10" fontId="13" fillId="0" borderId="0" xfId="2" applyNumberFormat="1" applyFont="1" applyAlignment="1">
      <alignment vertical="center"/>
    </xf>
    <xf numFmtId="10" fontId="12" fillId="0" borderId="0" xfId="2" applyNumberFormat="1" applyFont="1"/>
    <xf numFmtId="165" fontId="13" fillId="0" borderId="0" xfId="1" applyNumberFormat="1" applyFont="1" applyAlignment="1">
      <alignment horizontal="center"/>
    </xf>
    <xf numFmtId="165" fontId="12" fillId="0" borderId="0" xfId="0" applyNumberFormat="1" applyFont="1"/>
    <xf numFmtId="165" fontId="13" fillId="0" borderId="0" xfId="1" applyNumberFormat="1" applyFont="1" applyAlignment="1">
      <alignment horizontal="right" vertical="center"/>
    </xf>
    <xf numFmtId="165" fontId="12" fillId="0" borderId="0" xfId="2" applyNumberFormat="1" applyFont="1"/>
    <xf numFmtId="9" fontId="12" fillId="0" borderId="0" xfId="2" applyFont="1"/>
    <xf numFmtId="0" fontId="14" fillId="0" borderId="0" xfId="0" applyFont="1" applyBorder="1"/>
    <xf numFmtId="165" fontId="13" fillId="0" borderId="0" xfId="1" applyNumberFormat="1" applyFont="1" applyBorder="1" applyAlignment="1" applyProtection="1">
      <alignment horizontal="center" readingOrder="1"/>
      <protection locked="0"/>
    </xf>
    <xf numFmtId="9" fontId="12" fillId="0" borderId="0" xfId="2" applyNumberFormat="1" applyFont="1"/>
    <xf numFmtId="0" fontId="15" fillId="0" borderId="0" xfId="0" applyFont="1"/>
    <xf numFmtId="3" fontId="12" fillId="0" borderId="0" xfId="0" applyNumberFormat="1" applyFont="1" applyAlignment="1">
      <alignment horizontal="right" vertical="center"/>
    </xf>
    <xf numFmtId="165" fontId="16" fillId="0" borderId="0" xfId="1" applyNumberFormat="1" applyFont="1" applyBorder="1"/>
    <xf numFmtId="0" fontId="12" fillId="0" borderId="0" xfId="0" applyFont="1" applyAlignment="1">
      <alignment horizontal="right" vertical="center"/>
    </xf>
    <xf numFmtId="171" fontId="12" fillId="0" borderId="0" xfId="2" applyNumberFormat="1" applyFont="1" applyAlignment="1">
      <alignment horizontal="right" vertical="center"/>
    </xf>
    <xf numFmtId="10" fontId="12" fillId="0" borderId="0" xfId="2" applyNumberFormat="1" applyFont="1" applyAlignment="1">
      <alignment horizontal="right" vertical="center"/>
    </xf>
    <xf numFmtId="3" fontId="17" fillId="0" borderId="0" xfId="0" applyNumberFormat="1" applyFont="1"/>
    <xf numFmtId="172" fontId="12" fillId="0" borderId="0" xfId="0" applyNumberFormat="1" applyFont="1"/>
    <xf numFmtId="0" fontId="13" fillId="0" borderId="0" xfId="0" applyFont="1" applyBorder="1"/>
    <xf numFmtId="0" fontId="12" fillId="0" borderId="0" xfId="0" applyFont="1" applyBorder="1"/>
    <xf numFmtId="3" fontId="12" fillId="0" borderId="0" xfId="0" applyNumberFormat="1" applyFont="1" applyBorder="1"/>
    <xf numFmtId="3" fontId="12" fillId="0" borderId="0" xfId="0" applyNumberFormat="1" applyFont="1"/>
    <xf numFmtId="0" fontId="18" fillId="0" borderId="0" xfId="0" applyFont="1" applyAlignment="1">
      <alignment vertical="center"/>
    </xf>
    <xf numFmtId="0" fontId="11" fillId="0" borderId="0" xfId="0" applyFont="1" applyAlignment="1">
      <alignment vertical="center"/>
    </xf>
    <xf numFmtId="0" fontId="0" fillId="0" borderId="0" xfId="0" applyFont="1"/>
    <xf numFmtId="10" fontId="2" fillId="0" borderId="0" xfId="2" applyNumberFormat="1" applyFont="1"/>
    <xf numFmtId="0" fontId="12" fillId="0" borderId="0" xfId="0" applyFont="1" applyAlignment="1"/>
    <xf numFmtId="0" fontId="13" fillId="0" borderId="0" xfId="0" applyFont="1" applyAlignment="1">
      <alignment horizontal="center" vertical="center"/>
    </xf>
    <xf numFmtId="0" fontId="13" fillId="0" borderId="0" xfId="0" applyFont="1" applyAlignment="1">
      <alignment horizontal="center"/>
    </xf>
    <xf numFmtId="0" fontId="19" fillId="0" borderId="0" xfId="0" applyFont="1" applyAlignment="1">
      <alignment vertical="center"/>
    </xf>
    <xf numFmtId="0" fontId="20" fillId="0" borderId="0" xfId="0" applyFont="1"/>
    <xf numFmtId="0" fontId="11" fillId="0" borderId="0" xfId="0" applyFont="1" applyFill="1" applyAlignment="1">
      <alignment horizontal="left" vertical="center" indent="5"/>
    </xf>
    <xf numFmtId="0" fontId="13" fillId="0" borderId="0" xfId="0" applyFont="1" applyFill="1"/>
    <xf numFmtId="10" fontId="15" fillId="0" borderId="0" xfId="0" applyNumberFormat="1" applyFont="1" applyBorder="1" applyAlignment="1">
      <alignment horizontal="right" vertical="center"/>
    </xf>
    <xf numFmtId="0" fontId="21" fillId="0" borderId="0" xfId="0" applyFont="1" applyBorder="1" applyAlignment="1" applyProtection="1">
      <alignment horizontal="left" vertical="center" wrapText="1" readingOrder="1"/>
      <protection locked="0"/>
    </xf>
    <xf numFmtId="0" fontId="14" fillId="0" borderId="0" xfId="0" applyFont="1" applyAlignment="1">
      <alignment horizontal="center"/>
    </xf>
    <xf numFmtId="165" fontId="22" fillId="0" borderId="0" xfId="3" applyNumberFormat="1" applyFont="1" applyBorder="1" applyAlignment="1" applyProtection="1">
      <alignment horizontal="right" vertical="center" wrapText="1" readingOrder="1"/>
      <protection locked="0"/>
    </xf>
    <xf numFmtId="0" fontId="14" fillId="0" borderId="0" xfId="0" applyFont="1" applyBorder="1" applyAlignment="1">
      <alignment horizontal="center" vertical="center"/>
    </xf>
    <xf numFmtId="165" fontId="0" fillId="0" borderId="0" xfId="3" applyNumberFormat="1" applyFont="1"/>
    <xf numFmtId="165" fontId="12" fillId="0" borderId="0" xfId="3" applyNumberFormat="1" applyFont="1"/>
    <xf numFmtId="0" fontId="12" fillId="0" borderId="0" xfId="0" applyFont="1" applyAlignment="1">
      <alignment horizontal="center" vertical="center"/>
    </xf>
    <xf numFmtId="0" fontId="13" fillId="0" borderId="0" xfId="0" applyFont="1" applyFill="1" applyAlignment="1"/>
    <xf numFmtId="0" fontId="12" fillId="0" borderId="0" xfId="0" applyFont="1" applyFill="1" applyAlignment="1"/>
    <xf numFmtId="0" fontId="23" fillId="0" borderId="0" xfId="0" applyFont="1" applyAlignment="1">
      <alignment vertical="center"/>
    </xf>
    <xf numFmtId="0" fontId="12" fillId="0" borderId="0" xfId="0" applyFont="1" applyAlignment="1">
      <alignment wrapText="1"/>
    </xf>
    <xf numFmtId="0" fontId="13" fillId="0" borderId="0" xfId="0" applyFont="1" applyAlignment="1">
      <alignment wrapText="1"/>
    </xf>
    <xf numFmtId="170" fontId="13" fillId="0" borderId="0" xfId="0" applyNumberFormat="1" applyFont="1" applyBorder="1" applyAlignment="1" applyProtection="1">
      <alignment horizontal="right" vertical="center" wrapText="1" readingOrder="1"/>
      <protection locked="0"/>
    </xf>
    <xf numFmtId="10" fontId="13" fillId="0" borderId="0" xfId="2" applyNumberFormat="1" applyFont="1"/>
    <xf numFmtId="170" fontId="12" fillId="0" borderId="0" xfId="0" applyNumberFormat="1" applyFont="1"/>
    <xf numFmtId="0" fontId="14" fillId="0" borderId="0" xfId="0" applyFont="1" applyAlignment="1">
      <alignment vertical="center"/>
    </xf>
    <xf numFmtId="165" fontId="13" fillId="0" borderId="0" xfId="3" applyNumberFormat="1" applyFont="1" applyBorder="1" applyAlignment="1">
      <alignment horizontal="right"/>
    </xf>
    <xf numFmtId="3" fontId="13" fillId="0" borderId="0" xfId="0" applyNumberFormat="1" applyFont="1"/>
    <xf numFmtId="0" fontId="14" fillId="0" borderId="0" xfId="0" applyFont="1" applyFill="1" applyAlignment="1">
      <alignment horizontal="center" vertical="center"/>
    </xf>
    <xf numFmtId="10" fontId="14" fillId="0" borderId="0" xfId="2" applyNumberFormat="1" applyFont="1"/>
    <xf numFmtId="165" fontId="12" fillId="0" borderId="0" xfId="3" applyNumberFormat="1" applyFont="1" applyBorder="1"/>
    <xf numFmtId="10" fontId="12" fillId="0" borderId="0" xfId="2" applyNumberFormat="1" applyFont="1" applyBorder="1"/>
    <xf numFmtId="0" fontId="11" fillId="0" borderId="0" xfId="0" applyFont="1"/>
    <xf numFmtId="0" fontId="14" fillId="0" borderId="0" xfId="4" applyFont="1" applyFill="1" applyBorder="1" applyAlignment="1" applyProtection="1">
      <alignment horizontal="center" vertical="center" wrapText="1" readingOrder="1"/>
      <protection locked="0"/>
    </xf>
    <xf numFmtId="3" fontId="13" fillId="0" borderId="0" xfId="0" applyNumberFormat="1" applyFont="1" applyFill="1" applyBorder="1"/>
    <xf numFmtId="10" fontId="13" fillId="0" borderId="0" xfId="0" applyNumberFormat="1" applyFont="1" applyFill="1" applyBorder="1"/>
    <xf numFmtId="10" fontId="14" fillId="0" borderId="0" xfId="0" applyNumberFormat="1" applyFont="1" applyFill="1" applyBorder="1"/>
    <xf numFmtId="49" fontId="14" fillId="0" borderId="0" xfId="4" applyNumberFormat="1" applyFont="1" applyFill="1" applyBorder="1" applyAlignment="1" applyProtection="1">
      <alignment horizontal="center" vertical="center" wrapText="1" readingOrder="1"/>
      <protection locked="0"/>
    </xf>
    <xf numFmtId="167" fontId="12" fillId="0" borderId="0" xfId="3" applyFont="1"/>
    <xf numFmtId="10" fontId="13" fillId="0" borderId="0" xfId="2" applyNumberFormat="1" applyFont="1" applyFill="1" applyBorder="1"/>
    <xf numFmtId="173" fontId="13" fillId="0" borderId="0" xfId="0" applyNumberFormat="1" applyFont="1" applyFill="1" applyBorder="1"/>
    <xf numFmtId="0" fontId="14" fillId="0" borderId="0" xfId="0" applyFont="1" applyFill="1" applyBorder="1"/>
    <xf numFmtId="9" fontId="13" fillId="0" borderId="0" xfId="0" applyNumberFormat="1" applyFont="1" applyFill="1" applyBorder="1"/>
    <xf numFmtId="0" fontId="14" fillId="0" borderId="0" xfId="0" applyFont="1" applyFill="1" applyBorder="1" applyAlignment="1" applyProtection="1">
      <alignment horizontal="center" vertical="center" wrapText="1" readingOrder="1"/>
      <protection locked="0"/>
    </xf>
    <xf numFmtId="170" fontId="13" fillId="0" borderId="0" xfId="0" applyNumberFormat="1" applyFont="1" applyFill="1" applyBorder="1" applyAlignment="1" applyProtection="1">
      <alignment horizontal="right" vertical="center" wrapText="1" readingOrder="1"/>
      <protection locked="0"/>
    </xf>
    <xf numFmtId="0" fontId="12" fillId="0" borderId="0" xfId="0" applyFont="1" applyBorder="1" applyAlignment="1" applyProtection="1">
      <alignment horizontal="center" vertical="center" wrapText="1" readingOrder="1"/>
      <protection locked="0"/>
    </xf>
    <xf numFmtId="10" fontId="14" fillId="0" borderId="0" xfId="2" applyNumberFormat="1" applyFont="1" applyFill="1" applyBorder="1"/>
    <xf numFmtId="170" fontId="13" fillId="0" borderId="0" xfId="0" applyNumberFormat="1" applyFont="1" applyFill="1" applyBorder="1" applyAlignment="1" applyProtection="1">
      <alignment vertical="center" wrapText="1" readingOrder="1"/>
      <protection locked="0"/>
    </xf>
    <xf numFmtId="0" fontId="14" fillId="0" borderId="0" xfId="0" applyFont="1" applyFill="1" applyBorder="1" applyAlignment="1"/>
    <xf numFmtId="0" fontId="25" fillId="0" borderId="0" xfId="0" applyFont="1"/>
    <xf numFmtId="0" fontId="13" fillId="0" borderId="0" xfId="0" applyFont="1" applyBorder="1" applyAlignment="1" applyProtection="1">
      <alignment horizontal="center" vertical="center" wrapText="1" readingOrder="1"/>
      <protection locked="0"/>
    </xf>
    <xf numFmtId="0" fontId="13" fillId="0" borderId="0" xfId="0" applyFont="1" applyFill="1" applyBorder="1" applyAlignment="1" applyProtection="1">
      <alignment horizontal="center" vertical="center" wrapText="1" readingOrder="1"/>
      <protection locked="0"/>
    </xf>
    <xf numFmtId="0" fontId="26" fillId="0" borderId="0" xfId="0" applyFont="1" applyBorder="1"/>
    <xf numFmtId="170" fontId="13" fillId="0" borderId="0" xfId="0" applyNumberFormat="1" applyFont="1" applyBorder="1" applyAlignment="1" applyProtection="1">
      <alignment vertical="center" wrapText="1" readingOrder="1"/>
      <protection locked="0"/>
    </xf>
    <xf numFmtId="3" fontId="13" fillId="0" borderId="0" xfId="0" applyNumberFormat="1" applyFont="1" applyBorder="1"/>
    <xf numFmtId="0" fontId="27" fillId="0" borderId="0" xfId="0" applyFont="1" applyBorder="1"/>
    <xf numFmtId="3" fontId="27" fillId="0" borderId="0" xfId="0" applyNumberFormat="1" applyFont="1" applyBorder="1"/>
    <xf numFmtId="174" fontId="13" fillId="0" borderId="0" xfId="3" applyNumberFormat="1" applyFont="1"/>
    <xf numFmtId="3" fontId="26" fillId="0" borderId="0" xfId="0" applyNumberFormat="1" applyFont="1" applyBorder="1"/>
    <xf numFmtId="10" fontId="13" fillId="0" borderId="0" xfId="2" applyNumberFormat="1" applyFont="1" applyBorder="1"/>
    <xf numFmtId="10" fontId="26" fillId="0" borderId="0" xfId="2" applyNumberFormat="1" applyFont="1" applyBorder="1"/>
    <xf numFmtId="10" fontId="27" fillId="0" borderId="0" xfId="2" applyNumberFormat="1" applyFont="1" applyBorder="1"/>
    <xf numFmtId="165" fontId="19" fillId="0" borderId="0" xfId="3" applyNumberFormat="1" applyFont="1" applyAlignment="1">
      <alignment vertical="center"/>
    </xf>
    <xf numFmtId="165" fontId="13" fillId="0" borderId="0" xfId="3" applyNumberFormat="1" applyFont="1" applyBorder="1" applyAlignment="1" applyProtection="1">
      <alignment horizontal="right" vertical="center" wrapText="1" readingOrder="1"/>
      <protection locked="0"/>
    </xf>
    <xf numFmtId="165" fontId="13" fillId="0" borderId="0" xfId="3" applyNumberFormat="1" applyFont="1" applyBorder="1" applyAlignment="1" applyProtection="1">
      <alignment horizontal="right" vertical="center" readingOrder="1"/>
      <protection locked="0"/>
    </xf>
    <xf numFmtId="165" fontId="13" fillId="0" borderId="0" xfId="3" applyNumberFormat="1" applyFont="1" applyBorder="1"/>
    <xf numFmtId="165" fontId="13" fillId="0" borderId="0" xfId="3" applyNumberFormat="1" applyFont="1" applyBorder="1" applyAlignment="1"/>
    <xf numFmtId="9" fontId="13" fillId="0" borderId="0" xfId="2" applyFont="1" applyBorder="1" applyAlignment="1" applyProtection="1">
      <alignment horizontal="right" vertical="center" wrapText="1" readingOrder="1"/>
      <protection locked="0"/>
    </xf>
    <xf numFmtId="0" fontId="12" fillId="0" borderId="0" xfId="0" applyFont="1" applyFill="1" applyBorder="1"/>
    <xf numFmtId="0" fontId="12" fillId="0" borderId="0" xfId="0" applyFont="1" applyBorder="1" applyAlignment="1">
      <alignment horizontal="left" vertical="center"/>
    </xf>
    <xf numFmtId="171" fontId="12" fillId="0" borderId="0" xfId="2" applyNumberFormat="1" applyFont="1" applyBorder="1" applyAlignment="1">
      <alignment horizontal="left" vertical="center"/>
    </xf>
    <xf numFmtId="173" fontId="12" fillId="0" borderId="0" xfId="2" applyNumberFormat="1" applyFont="1" applyBorder="1" applyAlignment="1">
      <alignment horizontal="left" vertical="center"/>
    </xf>
    <xf numFmtId="170" fontId="13" fillId="0" borderId="0" xfId="0" applyNumberFormat="1" applyFont="1" applyBorder="1" applyAlignment="1" applyProtection="1">
      <alignment vertical="center" readingOrder="1"/>
      <protection locked="0"/>
    </xf>
    <xf numFmtId="170" fontId="13" fillId="0" borderId="0" xfId="0" applyNumberFormat="1" applyFont="1" applyBorder="1"/>
    <xf numFmtId="0" fontId="13" fillId="0" borderId="0" xfId="0" applyFont="1" applyAlignment="1"/>
    <xf numFmtId="10" fontId="12" fillId="0" borderId="0" xfId="0" applyNumberFormat="1" applyFont="1" applyBorder="1"/>
    <xf numFmtId="170" fontId="12" fillId="0" borderId="0" xfId="0" applyNumberFormat="1" applyFont="1" applyBorder="1" applyAlignment="1" applyProtection="1">
      <alignment horizontal="right" vertical="center" wrapText="1" readingOrder="1"/>
      <protection locked="0"/>
    </xf>
    <xf numFmtId="0" fontId="15" fillId="0" borderId="0" xfId="0" applyFont="1" applyAlignment="1">
      <alignment horizontal="center" vertical="center"/>
    </xf>
    <xf numFmtId="0" fontId="12" fillId="0" borderId="0" xfId="0" applyFont="1" applyBorder="1" applyAlignment="1">
      <alignment vertical="center"/>
    </xf>
    <xf numFmtId="0" fontId="15" fillId="0" borderId="0" xfId="4" applyFont="1" applyBorder="1" applyAlignment="1" applyProtection="1">
      <alignment horizontal="center" vertical="center" wrapText="1" readingOrder="1"/>
      <protection locked="0"/>
    </xf>
    <xf numFmtId="170" fontId="12" fillId="0" borderId="0" xfId="0" applyNumberFormat="1" applyFont="1" applyBorder="1" applyAlignment="1" applyProtection="1">
      <alignment vertical="center" readingOrder="1"/>
      <protection locked="0"/>
    </xf>
    <xf numFmtId="10" fontId="14" fillId="0" borderId="0" xfId="0" applyNumberFormat="1" applyFont="1" applyFill="1"/>
    <xf numFmtId="49" fontId="15" fillId="0" borderId="0" xfId="4" applyNumberFormat="1" applyFont="1" applyBorder="1" applyAlignment="1" applyProtection="1">
      <alignment horizontal="center" vertical="center" wrapText="1" readingOrder="1"/>
      <protection locked="0"/>
    </xf>
    <xf numFmtId="10" fontId="15" fillId="0" borderId="0" xfId="0" applyNumberFormat="1" applyFont="1" applyBorder="1"/>
    <xf numFmtId="173" fontId="13" fillId="0" borderId="0" xfId="2" applyNumberFormat="1" applyFont="1" applyFill="1" applyBorder="1"/>
    <xf numFmtId="0" fontId="14" fillId="0" borderId="0" xfId="0" applyFont="1" applyFill="1" applyBorder="1" applyAlignment="1">
      <alignment wrapText="1"/>
    </xf>
    <xf numFmtId="170" fontId="14" fillId="0" borderId="0" xfId="0" applyNumberFormat="1" applyFont="1" applyFill="1" applyBorder="1"/>
    <xf numFmtId="173" fontId="12" fillId="0" borderId="0" xfId="0" applyNumberFormat="1" applyFont="1" applyBorder="1"/>
    <xf numFmtId="170" fontId="12" fillId="0" borderId="0" xfId="0" applyNumberFormat="1" applyFont="1" applyBorder="1"/>
    <xf numFmtId="0" fontId="15" fillId="0" borderId="0" xfId="0" applyFont="1" applyBorder="1"/>
    <xf numFmtId="170" fontId="13" fillId="0" borderId="0" xfId="0" applyNumberFormat="1" applyFont="1" applyFill="1" applyBorder="1" applyAlignment="1" applyProtection="1">
      <alignment vertical="center" readingOrder="1"/>
      <protection locked="0"/>
    </xf>
    <xf numFmtId="170" fontId="14" fillId="0" borderId="0" xfId="0" applyNumberFormat="1" applyFont="1" applyFill="1" applyBorder="1" applyAlignment="1" applyProtection="1">
      <alignment horizontal="right" vertical="center" wrapText="1" readingOrder="1"/>
      <protection locked="0"/>
    </xf>
    <xf numFmtId="165" fontId="14" fillId="0" borderId="0" xfId="0" applyNumberFormat="1" applyFont="1" applyFill="1" applyBorder="1"/>
    <xf numFmtId="9" fontId="14" fillId="0" borderId="0" xfId="2" applyFont="1" applyFill="1" applyBorder="1"/>
    <xf numFmtId="0" fontId="14" fillId="0" borderId="0" xfId="0" applyFont="1" applyBorder="1" applyAlignment="1" applyProtection="1">
      <alignment horizontal="center" vertical="center" wrapText="1" readingOrder="1"/>
      <protection locked="0"/>
    </xf>
    <xf numFmtId="0" fontId="27" fillId="0" borderId="0" xfId="0" applyFont="1"/>
    <xf numFmtId="0" fontId="29" fillId="0" borderId="0" xfId="0" applyFont="1" applyBorder="1" applyAlignment="1" applyProtection="1">
      <alignment horizontal="center" vertical="center" wrapText="1" readingOrder="1"/>
      <protection locked="0"/>
    </xf>
    <xf numFmtId="0" fontId="29" fillId="0" borderId="0" xfId="0" applyFont="1" applyFill="1" applyBorder="1" applyAlignment="1" applyProtection="1">
      <alignment horizontal="center" vertical="center" wrapText="1" readingOrder="1"/>
      <protection locked="0"/>
    </xf>
    <xf numFmtId="0" fontId="13" fillId="0" borderId="0" xfId="0" applyFont="1" applyBorder="1" applyAlignment="1">
      <alignment horizontal="center"/>
    </xf>
    <xf numFmtId="164" fontId="13" fillId="0" borderId="0" xfId="0" applyNumberFormat="1" applyFont="1" applyFill="1" applyBorder="1" applyAlignment="1" applyProtection="1">
      <alignment horizontal="center" vertical="center" wrapText="1" readingOrder="1"/>
      <protection locked="0"/>
    </xf>
    <xf numFmtId="10" fontId="13" fillId="0" borderId="0" xfId="2" applyNumberFormat="1" applyFont="1" applyBorder="1" applyAlignment="1">
      <alignment horizontal="center"/>
    </xf>
    <xf numFmtId="10" fontId="14" fillId="0" borderId="0" xfId="2" applyNumberFormat="1" applyFont="1" applyBorder="1" applyAlignment="1">
      <alignment horizontal="center"/>
    </xf>
    <xf numFmtId="49" fontId="14" fillId="0" borderId="0" xfId="4" applyNumberFormat="1" applyFont="1" applyBorder="1" applyAlignment="1" applyProtection="1">
      <alignment horizontal="center" vertical="center" wrapText="1" readingOrder="1"/>
      <protection locked="0"/>
    </xf>
    <xf numFmtId="10" fontId="27" fillId="0" borderId="0" xfId="2" applyNumberFormat="1" applyFont="1"/>
    <xf numFmtId="164" fontId="29" fillId="0" borderId="0" xfId="0" applyNumberFormat="1" applyFont="1" applyBorder="1" applyAlignment="1" applyProtection="1">
      <alignment horizontal="right" vertical="center" wrapText="1" readingOrder="1"/>
      <protection locked="0"/>
    </xf>
    <xf numFmtId="164" fontId="12" fillId="0" borderId="0" xfId="0" applyNumberFormat="1" applyFont="1"/>
    <xf numFmtId="164" fontId="13" fillId="0" borderId="0" xfId="0" applyNumberFormat="1" applyFont="1" applyBorder="1" applyAlignment="1" applyProtection="1">
      <alignment horizontal="right" vertical="center" wrapText="1" readingOrder="1"/>
      <protection locked="0"/>
    </xf>
    <xf numFmtId="0" fontId="12" fillId="0" borderId="0" xfId="0" applyFont="1" applyFill="1"/>
    <xf numFmtId="165" fontId="12" fillId="0" borderId="0" xfId="3" applyNumberFormat="1" applyFont="1" applyBorder="1" applyAlignment="1">
      <alignment horizontal="right"/>
    </xf>
    <xf numFmtId="10" fontId="14" fillId="0" borderId="0" xfId="2" applyNumberFormat="1" applyFont="1" applyAlignment="1">
      <alignment horizontal="center"/>
    </xf>
    <xf numFmtId="0" fontId="28" fillId="0" borderId="0" xfId="0" applyFont="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xf>
    <xf numFmtId="0" fontId="14" fillId="0" borderId="0" xfId="0" applyFont="1" applyBorder="1" applyAlignment="1">
      <alignment horizontal="left"/>
    </xf>
    <xf numFmtId="10" fontId="14" fillId="0" borderId="0" xfId="2" applyNumberFormat="1" applyFont="1" applyBorder="1"/>
    <xf numFmtId="165" fontId="14" fillId="0" borderId="0" xfId="3" applyNumberFormat="1" applyFont="1" applyBorder="1" applyAlignment="1"/>
    <xf numFmtId="0" fontId="14" fillId="0" borderId="0" xfId="0" applyFont="1" applyBorder="1" applyAlignment="1">
      <alignment wrapText="1"/>
    </xf>
    <xf numFmtId="0" fontId="14" fillId="0" borderId="0" xfId="0" applyFont="1" applyBorder="1" applyAlignment="1">
      <alignment horizontal="center"/>
    </xf>
    <xf numFmtId="0" fontId="2" fillId="0" borderId="0" xfId="0" applyFont="1" applyAlignment="1">
      <alignment horizontal="center" vertical="center"/>
    </xf>
    <xf numFmtId="168" fontId="12" fillId="0" borderId="0" xfId="1" applyNumberFormat="1" applyFont="1"/>
    <xf numFmtId="0" fontId="2"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5" fillId="0" borderId="0" xfId="0" applyFont="1" applyAlignment="1">
      <alignment horizontal="left" vertical="center"/>
    </xf>
    <xf numFmtId="0" fontId="2"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left" vertical="center" wrapText="1"/>
    </xf>
    <xf numFmtId="0" fontId="11"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center" vertical="center" wrapText="1"/>
    </xf>
    <xf numFmtId="0" fontId="14" fillId="0" borderId="0" xfId="0" applyFont="1" applyBorder="1" applyAlignment="1">
      <alignment horizontal="center" vertical="center"/>
    </xf>
    <xf numFmtId="49" fontId="14" fillId="0" borderId="0" xfId="4" applyNumberFormat="1" applyFont="1" applyFill="1" applyBorder="1" applyAlignment="1" applyProtection="1">
      <alignment horizontal="center" vertical="center" wrapText="1" readingOrder="1"/>
      <protection locked="0"/>
    </xf>
    <xf numFmtId="0" fontId="14" fillId="0" borderId="0" xfId="0" applyFont="1" applyBorder="1" applyAlignment="1">
      <alignment horizontal="center"/>
    </xf>
    <xf numFmtId="49" fontId="14" fillId="0" borderId="0" xfId="4" applyNumberFormat="1" applyFont="1" applyBorder="1" applyAlignment="1" applyProtection="1">
      <alignment horizontal="center" vertical="center" wrapText="1" readingOrder="1"/>
      <protection locked="0"/>
    </xf>
  </cellXfs>
  <cellStyles count="5">
    <cellStyle name="Comma" xfId="1" builtinId="3"/>
    <cellStyle name="Comma 2" xfId="3" xr:uid="{19D1F22E-2BA3-4A4A-99A7-DCF18297A6EE}"/>
    <cellStyle name="Normal" xfId="0" builtinId="0"/>
    <cellStyle name="Normal 2" xfId="4" xr:uid="{80FE6DC9-47AA-42FB-A40B-E0A5B2B7970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ina.neculita/AppData/Local/Microsoft/Windows/INetCache/Content.Outlook/VYHLR6J1/Excel%20variabil%20rapor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op 10 companii de brokeraj"/>
      <sheetName val="2. Top 10 comp brk_ A10"/>
      <sheetName val="3.Top 10 comp brokeraj_clase AG"/>
      <sheetName val="4. Top 10 comp brok_AV"/>
      <sheetName val="5. Top 10 comp brk_venituri_AG"/>
      <sheetName val="6. Top 10 comp brk_venituri_A10"/>
      <sheetName val="7. Top 10 comp brk_venituri_AV"/>
      <sheetName val="Companii brokeraj_AG"/>
      <sheetName val="1. T22024CotadePiata AG+AV"/>
      <sheetName val="2. Cota piata ClaseT2"/>
      <sheetName val="3. Cota piata ClaseT2"/>
      <sheetName val="4. Cota piata ClaseT2"/>
      <sheetName val="5. Cota piata ClaseT2 (2)"/>
      <sheetName val="6. Cota piata ClaseT2 (3)"/>
      <sheetName val="3. T2CotadePiata AG"/>
      <sheetName val="4. T2CotadePiata AV"/>
      <sheetName val="5. T2Cota Piata Venituri AG"/>
      <sheetName val="6. Cota piata ClaseT2 Venituri"/>
      <sheetName val="7. T2Cota Piata Venituri AV"/>
      <sheetName val="T22023CotadePiata AG+AV"/>
      <sheetName val="T2CotadePiata AV"/>
      <sheetName val="PrimeT22023"/>
      <sheetName val="Companii brokeraj dinamica AG"/>
      <sheetName val="Companii brokeraj_AV"/>
      <sheetName val="Companii brokeraj_AV (2)"/>
      <sheetName val="Companii brokeraj_venituri AG"/>
      <sheetName val="Companii brok dinamica venituri"/>
      <sheetName val="Denumire"/>
      <sheetName val="Prime T3 2024"/>
      <sheetName val="Venituri T3 2024"/>
      <sheetName val="PrimeT22024"/>
      <sheetName val="VenituriT22024"/>
      <sheetName val="VenituriT2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3">
          <cell r="B3" t="str">
            <v>5MM BROKER DE ASIGURARE S.R.L.</v>
          </cell>
          <cell r="J3">
            <v>1533</v>
          </cell>
          <cell r="K3">
            <v>1188</v>
          </cell>
          <cell r="L3">
            <v>352713</v>
          </cell>
          <cell r="Q3">
            <v>341067</v>
          </cell>
          <cell r="S3">
            <v>6709494</v>
          </cell>
          <cell r="V3">
            <v>194801</v>
          </cell>
          <cell r="X3">
            <v>473621.00000000006</v>
          </cell>
          <cell r="AA3">
            <v>76578</v>
          </cell>
          <cell r="AC3">
            <v>8150995</v>
          </cell>
          <cell r="AD3">
            <v>8150995</v>
          </cell>
        </row>
        <row r="4">
          <cell r="B4" t="str">
            <v>ACTIV ASIGURARI - BROKER DE ASIGURARE-REASIGURARE S.R.L.</v>
          </cell>
          <cell r="C4">
            <v>156991</v>
          </cell>
          <cell r="J4">
            <v>152241</v>
          </cell>
          <cell r="K4">
            <v>198459.99999999997</v>
          </cell>
          <cell r="L4">
            <v>20243969</v>
          </cell>
          <cell r="O4">
            <v>46595</v>
          </cell>
          <cell r="P4">
            <v>41706</v>
          </cell>
          <cell r="Q4">
            <v>1988468</v>
          </cell>
          <cell r="R4">
            <v>15074</v>
          </cell>
          <cell r="S4">
            <v>23211210</v>
          </cell>
          <cell r="V4">
            <v>506907</v>
          </cell>
          <cell r="X4">
            <v>27835</v>
          </cell>
          <cell r="AA4">
            <v>4045</v>
          </cell>
          <cell r="AB4">
            <v>156991</v>
          </cell>
          <cell r="AC4">
            <v>46436510</v>
          </cell>
          <cell r="AD4">
            <v>46593501</v>
          </cell>
        </row>
        <row r="5">
          <cell r="B5" t="str">
            <v>ADECAR BROKER DE ASIGURARE - REASIGURARE S.R.L.</v>
          </cell>
          <cell r="C5">
            <v>8971</v>
          </cell>
          <cell r="J5">
            <v>5508</v>
          </cell>
          <cell r="K5">
            <v>20180</v>
          </cell>
          <cell r="L5">
            <v>771760.99999999988</v>
          </cell>
          <cell r="Q5">
            <v>457991.00000000006</v>
          </cell>
          <cell r="S5">
            <v>1492811</v>
          </cell>
          <cell r="V5">
            <v>25793</v>
          </cell>
          <cell r="AB5">
            <v>8971</v>
          </cell>
          <cell r="AC5">
            <v>2774044</v>
          </cell>
          <cell r="AD5">
            <v>2783015</v>
          </cell>
        </row>
        <row r="6">
          <cell r="B6" t="str">
            <v>ADLER BROKER ASIGURARE-REASIGURARE S.R.L</v>
          </cell>
          <cell r="J6">
            <v>206</v>
          </cell>
          <cell r="K6">
            <v>21060</v>
          </cell>
          <cell r="L6">
            <v>261761</v>
          </cell>
          <cell r="Q6">
            <v>141257</v>
          </cell>
          <cell r="S6">
            <v>131552</v>
          </cell>
          <cell r="V6">
            <v>91197</v>
          </cell>
          <cell r="X6">
            <v>17366</v>
          </cell>
          <cell r="AA6">
            <v>2978</v>
          </cell>
          <cell r="AC6">
            <v>667377</v>
          </cell>
          <cell r="AD6">
            <v>667377</v>
          </cell>
        </row>
        <row r="7">
          <cell r="B7" t="str">
            <v>AG - BROKER DE ASIGURARE S.R.L.</v>
          </cell>
          <cell r="C7">
            <v>3292</v>
          </cell>
          <cell r="J7">
            <v>41784</v>
          </cell>
          <cell r="K7">
            <v>28248</v>
          </cell>
          <cell r="L7">
            <v>1930748</v>
          </cell>
          <cell r="P7">
            <v>46848</v>
          </cell>
          <cell r="Q7">
            <v>733899</v>
          </cell>
          <cell r="R7">
            <v>66674</v>
          </cell>
          <cell r="S7">
            <v>2389250</v>
          </cell>
          <cell r="T7">
            <v>7903</v>
          </cell>
          <cell r="V7">
            <v>274436</v>
          </cell>
          <cell r="W7">
            <v>23058</v>
          </cell>
          <cell r="X7">
            <v>206404.00000000003</v>
          </cell>
          <cell r="Y7">
            <v>31048</v>
          </cell>
          <cell r="AA7">
            <v>114074.99999999999</v>
          </cell>
          <cell r="AB7">
            <v>3292</v>
          </cell>
          <cell r="AC7">
            <v>5894375</v>
          </cell>
          <cell r="AD7">
            <v>5897667</v>
          </cell>
        </row>
        <row r="8">
          <cell r="B8" t="str">
            <v>AGRO PROTECTOR 2010 ASIGURARI - BK DE ASIGURARE SRL</v>
          </cell>
          <cell r="C8">
            <v>13722</v>
          </cell>
          <cell r="J8">
            <v>6751</v>
          </cell>
          <cell r="K8">
            <v>84232</v>
          </cell>
          <cell r="L8">
            <v>1375780</v>
          </cell>
          <cell r="N8">
            <v>13204</v>
          </cell>
          <cell r="Q8">
            <v>2178724</v>
          </cell>
          <cell r="R8">
            <v>37672777</v>
          </cell>
          <cell r="S8">
            <v>5112617</v>
          </cell>
          <cell r="V8">
            <v>108556</v>
          </cell>
          <cell r="X8">
            <v>184152</v>
          </cell>
          <cell r="AA8">
            <v>37841</v>
          </cell>
          <cell r="AB8">
            <v>13722</v>
          </cell>
          <cell r="AC8">
            <v>46774634</v>
          </cell>
          <cell r="AD8">
            <v>46788356</v>
          </cell>
        </row>
        <row r="9">
          <cell r="B9" t="str">
            <v>ALBERT-BROKER DE ASIGURARE S.R.L.</v>
          </cell>
          <cell r="C9">
            <v>21435</v>
          </cell>
          <cell r="J9">
            <v>428</v>
          </cell>
          <cell r="L9">
            <v>191685</v>
          </cell>
          <cell r="P9">
            <v>1250</v>
          </cell>
          <cell r="Q9">
            <v>413861</v>
          </cell>
          <cell r="S9">
            <v>285233</v>
          </cell>
          <cell r="V9">
            <v>71883</v>
          </cell>
          <cell r="X9">
            <v>42324</v>
          </cell>
          <cell r="AA9">
            <v>12496</v>
          </cell>
          <cell r="AB9">
            <v>21435</v>
          </cell>
          <cell r="AC9">
            <v>1019160</v>
          </cell>
          <cell r="AD9">
            <v>1040595</v>
          </cell>
        </row>
        <row r="10">
          <cell r="B10" t="str">
            <v>ALEDA BROKER DE ASIGURARE-REASIGURARE SRL</v>
          </cell>
          <cell r="C10">
            <v>68803</v>
          </cell>
          <cell r="J10">
            <v>5046</v>
          </cell>
          <cell r="L10">
            <v>660790</v>
          </cell>
          <cell r="Q10">
            <v>186784</v>
          </cell>
          <cell r="R10">
            <v>61429</v>
          </cell>
          <cell r="S10">
            <v>1354753</v>
          </cell>
          <cell r="V10">
            <v>24639</v>
          </cell>
          <cell r="X10">
            <v>54582.999999999993</v>
          </cell>
          <cell r="AA10">
            <v>10711</v>
          </cell>
          <cell r="AB10">
            <v>68803</v>
          </cell>
          <cell r="AC10">
            <v>2358735</v>
          </cell>
          <cell r="AD10">
            <v>2427538</v>
          </cell>
        </row>
        <row r="11">
          <cell r="B11" t="str">
            <v>ALIAT BROKER DE ASIGURARE S.R.L.</v>
          </cell>
          <cell r="K11">
            <v>38122</v>
          </cell>
          <cell r="L11">
            <v>713320</v>
          </cell>
          <cell r="Q11">
            <v>68447</v>
          </cell>
          <cell r="R11">
            <v>58005</v>
          </cell>
          <cell r="S11">
            <v>1453770</v>
          </cell>
          <cell r="V11">
            <v>23310</v>
          </cell>
          <cell r="AC11">
            <v>2354974</v>
          </cell>
          <cell r="AD11">
            <v>2354974</v>
          </cell>
        </row>
        <row r="12">
          <cell r="B12" t="str">
            <v>ALPHA INSURANCE BROKERS - SOCIETATE DE BROKERAJ IN ASIGURARE - REASIGURARE S.R.L.</v>
          </cell>
          <cell r="L12">
            <v>2110289</v>
          </cell>
          <cell r="P12">
            <v>238500.00000000003</v>
          </cell>
          <cell r="Q12">
            <v>1694430</v>
          </cell>
          <cell r="S12">
            <v>766136</v>
          </cell>
          <cell r="V12">
            <v>140619</v>
          </cell>
          <cell r="Y12">
            <v>177394</v>
          </cell>
          <cell r="AC12">
            <v>5127368</v>
          </cell>
          <cell r="AD12">
            <v>5127368</v>
          </cell>
        </row>
        <row r="13">
          <cell r="B13" t="str">
            <v>ALTO BROKER DE ASIGURARE REASIGURARE S.R.L.</v>
          </cell>
          <cell r="J13">
            <v>49025.000000000007</v>
          </cell>
          <cell r="L13">
            <v>181631</v>
          </cell>
          <cell r="Q13">
            <v>111604</v>
          </cell>
          <cell r="R13">
            <v>45549</v>
          </cell>
          <cell r="S13">
            <v>1950490</v>
          </cell>
          <cell r="V13">
            <v>23673</v>
          </cell>
          <cell r="W13">
            <v>421</v>
          </cell>
          <cell r="AA13">
            <v>124</v>
          </cell>
          <cell r="AC13">
            <v>2362517</v>
          </cell>
          <cell r="AD13">
            <v>2362517</v>
          </cell>
        </row>
        <row r="14">
          <cell r="B14" t="str">
            <v>AMSTERDAM BROKER DE ASIGURARE S.R.L.</v>
          </cell>
          <cell r="C14">
            <v>122450526.00000001</v>
          </cell>
          <cell r="K14">
            <v>5476406</v>
          </cell>
          <cell r="Q14">
            <v>22358439</v>
          </cell>
          <cell r="Y14">
            <v>1951350</v>
          </cell>
          <cell r="AB14">
            <v>122450526.00000001</v>
          </cell>
          <cell r="AC14">
            <v>29786195.000000004</v>
          </cell>
          <cell r="AD14">
            <v>152236721</v>
          </cell>
        </row>
        <row r="15">
          <cell r="B15" t="str">
            <v>AON ROMANIA BROKER DE ASIGURARE - REASIGURARE S.R.L</v>
          </cell>
          <cell r="C15">
            <v>21716940</v>
          </cell>
          <cell r="E15">
            <v>1909750</v>
          </cell>
          <cell r="J15">
            <v>6821270</v>
          </cell>
          <cell r="K15">
            <v>44204846</v>
          </cell>
          <cell r="L15">
            <v>20106400</v>
          </cell>
          <cell r="N15">
            <v>17089</v>
          </cell>
          <cell r="O15">
            <v>15064</v>
          </cell>
          <cell r="P15">
            <v>1099468</v>
          </cell>
          <cell r="Q15">
            <v>17687391</v>
          </cell>
          <cell r="R15">
            <v>65228348</v>
          </cell>
          <cell r="S15">
            <v>14323909</v>
          </cell>
          <cell r="T15">
            <v>17736</v>
          </cell>
          <cell r="U15">
            <v>3340</v>
          </cell>
          <cell r="V15">
            <v>46949831</v>
          </cell>
          <cell r="W15">
            <v>10326428</v>
          </cell>
          <cell r="X15">
            <v>2279101</v>
          </cell>
          <cell r="Y15">
            <v>4078</v>
          </cell>
          <cell r="AA15">
            <v>121357.99999999999</v>
          </cell>
          <cell r="AB15">
            <v>23626690</v>
          </cell>
          <cell r="AC15">
            <v>229205657</v>
          </cell>
          <cell r="AD15">
            <v>252832346.99999997</v>
          </cell>
        </row>
        <row r="16">
          <cell r="B16" t="str">
            <v>AQUA INVESTMENT BROKER DE ASIGURARE S.R.L.</v>
          </cell>
          <cell r="J16">
            <v>285722</v>
          </cell>
          <cell r="L16">
            <v>654028</v>
          </cell>
          <cell r="O16">
            <v>977370.00000000012</v>
          </cell>
          <cell r="P16">
            <v>4565</v>
          </cell>
          <cell r="Q16">
            <v>144334</v>
          </cell>
          <cell r="S16">
            <v>1134714</v>
          </cell>
          <cell r="U16">
            <v>10072</v>
          </cell>
          <cell r="V16">
            <v>92007</v>
          </cell>
          <cell r="W16">
            <v>130</v>
          </cell>
          <cell r="X16">
            <v>82751</v>
          </cell>
          <cell r="Y16">
            <v>25901</v>
          </cell>
          <cell r="AA16">
            <v>1044</v>
          </cell>
          <cell r="AC16">
            <v>3412638</v>
          </cell>
          <cell r="AD16">
            <v>3412638</v>
          </cell>
        </row>
        <row r="17">
          <cell r="B17" t="str">
            <v>ARGESIM ASIG BROKER DE ASIGURARE - REASIGURARE S.R.L</v>
          </cell>
          <cell r="J17">
            <v>180</v>
          </cell>
          <cell r="L17">
            <v>278790</v>
          </cell>
          <cell r="Q17">
            <v>60995</v>
          </cell>
          <cell r="R17">
            <v>2639</v>
          </cell>
          <cell r="S17">
            <v>1061013</v>
          </cell>
          <cell r="V17">
            <v>6477</v>
          </cell>
          <cell r="X17">
            <v>1911</v>
          </cell>
          <cell r="AA17">
            <v>10038</v>
          </cell>
          <cell r="AC17">
            <v>1422043</v>
          </cell>
          <cell r="AD17">
            <v>1422043</v>
          </cell>
        </row>
        <row r="18">
          <cell r="B18" t="str">
            <v>ARPEMIX - CONSULT BROKER DE ASIGURARE S.R.L.</v>
          </cell>
          <cell r="C18">
            <v>33201</v>
          </cell>
          <cell r="E18">
            <v>1244</v>
          </cell>
          <cell r="J18">
            <v>20595</v>
          </cell>
          <cell r="K18">
            <v>14971.000000000002</v>
          </cell>
          <cell r="L18">
            <v>2069501.9999999998</v>
          </cell>
          <cell r="P18">
            <v>2315</v>
          </cell>
          <cell r="Q18">
            <v>1937865.9999999998</v>
          </cell>
          <cell r="R18">
            <v>59795</v>
          </cell>
          <cell r="S18">
            <v>17027230</v>
          </cell>
          <cell r="V18">
            <v>155269</v>
          </cell>
          <cell r="X18">
            <v>5614</v>
          </cell>
          <cell r="Y18">
            <v>6588</v>
          </cell>
          <cell r="Z18">
            <v>90</v>
          </cell>
          <cell r="AA18">
            <v>275513</v>
          </cell>
          <cell r="AB18">
            <v>34445</v>
          </cell>
          <cell r="AC18">
            <v>21575348</v>
          </cell>
          <cell r="AD18">
            <v>21609793</v>
          </cell>
        </row>
        <row r="19">
          <cell r="B19" t="str">
            <v>ART BROKER DE ASIGURARE S.R.L.</v>
          </cell>
          <cell r="C19">
            <v>189</v>
          </cell>
          <cell r="J19">
            <v>2398</v>
          </cell>
          <cell r="K19">
            <v>154</v>
          </cell>
          <cell r="L19">
            <v>531791</v>
          </cell>
          <cell r="O19">
            <v>33942</v>
          </cell>
          <cell r="P19">
            <v>1133049</v>
          </cell>
          <cell r="Q19">
            <v>461346</v>
          </cell>
          <cell r="S19">
            <v>378580.00000000006</v>
          </cell>
          <cell r="V19">
            <v>828137.00000000012</v>
          </cell>
          <cell r="X19">
            <v>722269</v>
          </cell>
          <cell r="AA19">
            <v>27793.999999999996</v>
          </cell>
          <cell r="AB19">
            <v>189</v>
          </cell>
          <cell r="AC19">
            <v>4119460.0000000005</v>
          </cell>
          <cell r="AD19">
            <v>4119649</v>
          </cell>
        </row>
        <row r="20">
          <cell r="B20" t="str">
            <v>ARTIMM GENERAL ASIG BROKER DE ASIGURARE S.R.L.</v>
          </cell>
          <cell r="C20">
            <v>6647</v>
          </cell>
          <cell r="J20">
            <v>8732</v>
          </cell>
          <cell r="L20">
            <v>230362</v>
          </cell>
          <cell r="P20">
            <v>26860</v>
          </cell>
          <cell r="Q20">
            <v>160251</v>
          </cell>
          <cell r="R20">
            <v>124250</v>
          </cell>
          <cell r="S20">
            <v>3010313</v>
          </cell>
          <cell r="V20">
            <v>45001</v>
          </cell>
          <cell r="X20">
            <v>256322</v>
          </cell>
          <cell r="AA20">
            <v>19179</v>
          </cell>
          <cell r="AB20">
            <v>6647</v>
          </cell>
          <cell r="AC20">
            <v>3881270</v>
          </cell>
          <cell r="AD20">
            <v>3887917</v>
          </cell>
        </row>
        <row r="21">
          <cell r="B21" t="str">
            <v>AS CONSULT BROKER DE ASIGURARE S.R.L.</v>
          </cell>
          <cell r="K21">
            <v>48873.000000000007</v>
          </cell>
          <cell r="P21">
            <v>2391170</v>
          </cell>
          <cell r="Q21">
            <v>332358</v>
          </cell>
          <cell r="S21">
            <v>2100817</v>
          </cell>
          <cell r="V21">
            <v>68619</v>
          </cell>
          <cell r="AC21">
            <v>4941837</v>
          </cell>
          <cell r="AD21">
            <v>4941837</v>
          </cell>
        </row>
        <row r="22">
          <cell r="B22" t="str">
            <v>ASIBBE BROKER DE ASIGURARE S.R.L.</v>
          </cell>
          <cell r="J22">
            <v>5808</v>
          </cell>
          <cell r="K22">
            <v>1360</v>
          </cell>
          <cell r="L22">
            <v>99974</v>
          </cell>
          <cell r="Q22">
            <v>97106.000000000015</v>
          </cell>
          <cell r="S22">
            <v>1460491</v>
          </cell>
          <cell r="V22">
            <v>12836</v>
          </cell>
          <cell r="AA22">
            <v>12068.999999999998</v>
          </cell>
          <cell r="AC22">
            <v>1689644</v>
          </cell>
          <cell r="AD22">
            <v>1689644</v>
          </cell>
        </row>
        <row r="23">
          <cell r="B23" t="str">
            <v>ASIBROK 2000 BROKER DE ASIGURARE S.R.L.</v>
          </cell>
          <cell r="C23">
            <v>20905</v>
          </cell>
          <cell r="J23">
            <v>5337</v>
          </cell>
          <cell r="K23">
            <v>5019</v>
          </cell>
          <cell r="L23">
            <v>758999</v>
          </cell>
          <cell r="P23">
            <v>30675</v>
          </cell>
          <cell r="Q23">
            <v>334774</v>
          </cell>
          <cell r="S23">
            <v>3120757</v>
          </cell>
          <cell r="V23">
            <v>71160</v>
          </cell>
          <cell r="X23">
            <v>296877</v>
          </cell>
          <cell r="Y23">
            <v>3310</v>
          </cell>
          <cell r="Z23">
            <v>277</v>
          </cell>
          <cell r="AA23">
            <v>87858</v>
          </cell>
          <cell r="AB23">
            <v>20905</v>
          </cell>
          <cell r="AC23">
            <v>4715043</v>
          </cell>
          <cell r="AD23">
            <v>4735948</v>
          </cell>
        </row>
        <row r="24">
          <cell r="B24" t="str">
            <v>ASICONS BROKER DE ASIGURARE S.R.L.</v>
          </cell>
          <cell r="C24">
            <v>172995</v>
          </cell>
          <cell r="J24">
            <v>123762.00000000001</v>
          </cell>
          <cell r="K24">
            <v>188486</v>
          </cell>
          <cell r="L24">
            <v>6584410</v>
          </cell>
          <cell r="O24">
            <v>11154</v>
          </cell>
          <cell r="P24">
            <v>27323</v>
          </cell>
          <cell r="Q24">
            <v>1839812</v>
          </cell>
          <cell r="R24">
            <v>3062023</v>
          </cell>
          <cell r="S24">
            <v>56369971</v>
          </cell>
          <cell r="V24">
            <v>1099707</v>
          </cell>
          <cell r="X24">
            <v>855760</v>
          </cell>
          <cell r="Y24">
            <v>9223</v>
          </cell>
          <cell r="AA24">
            <v>1031182.0000000001</v>
          </cell>
          <cell r="AB24">
            <v>172995</v>
          </cell>
          <cell r="AC24">
            <v>71202813</v>
          </cell>
          <cell r="AD24">
            <v>71375808</v>
          </cell>
        </row>
        <row r="25">
          <cell r="B25" t="str">
            <v>ASIDAC CONSULT BROKER DE ASIGURARE REASIGURARE SRL</v>
          </cell>
          <cell r="J25">
            <v>14648.999999999998</v>
          </cell>
          <cell r="K25">
            <v>1758</v>
          </cell>
          <cell r="L25">
            <v>307509</v>
          </cell>
          <cell r="Q25">
            <v>359719</v>
          </cell>
          <cell r="S25">
            <v>346690</v>
          </cell>
          <cell r="V25">
            <v>64579</v>
          </cell>
          <cell r="AC25">
            <v>1094904</v>
          </cell>
          <cell r="AD25">
            <v>1094904</v>
          </cell>
        </row>
        <row r="26">
          <cell r="B26" t="str">
            <v>ASIG CENTER-BROKER DE ASIGURARE S.R.L.</v>
          </cell>
          <cell r="C26">
            <v>102730</v>
          </cell>
          <cell r="J26">
            <v>6062</v>
          </cell>
          <cell r="K26">
            <v>93202</v>
          </cell>
          <cell r="L26">
            <v>1213303</v>
          </cell>
          <cell r="Q26">
            <v>911467</v>
          </cell>
          <cell r="R26">
            <v>410369</v>
          </cell>
          <cell r="S26">
            <v>2132512</v>
          </cell>
          <cell r="V26">
            <v>203519</v>
          </cell>
          <cell r="X26">
            <v>24646.000000000004</v>
          </cell>
          <cell r="Y26">
            <v>820</v>
          </cell>
          <cell r="AA26">
            <v>70601</v>
          </cell>
          <cell r="AB26">
            <v>102730</v>
          </cell>
          <cell r="AC26">
            <v>5066501</v>
          </cell>
          <cell r="AD26">
            <v>5169231</v>
          </cell>
        </row>
        <row r="27">
          <cell r="B27" t="str">
            <v>ASIGEST BROKER DE ASIGURARE-REASIGURARE S.A.</v>
          </cell>
          <cell r="C27">
            <v>439413</v>
          </cell>
          <cell r="E27">
            <v>27729.999999999996</v>
          </cell>
          <cell r="J27">
            <v>196171</v>
          </cell>
          <cell r="K27">
            <v>1437955</v>
          </cell>
          <cell r="L27">
            <v>30322659</v>
          </cell>
          <cell r="M27">
            <v>10137</v>
          </cell>
          <cell r="O27">
            <v>30270.000000000004</v>
          </cell>
          <cell r="P27">
            <v>715294</v>
          </cell>
          <cell r="Q27">
            <v>19068692</v>
          </cell>
          <cell r="R27">
            <v>4585383</v>
          </cell>
          <cell r="S27">
            <v>82495091</v>
          </cell>
          <cell r="V27">
            <v>7495805.0000000009</v>
          </cell>
          <cell r="X27">
            <v>8454659</v>
          </cell>
          <cell r="Y27">
            <v>62310.999999999993</v>
          </cell>
          <cell r="Z27">
            <v>283</v>
          </cell>
          <cell r="AA27">
            <v>1544965</v>
          </cell>
          <cell r="AB27">
            <v>467143.00000000006</v>
          </cell>
          <cell r="AC27">
            <v>156419675</v>
          </cell>
          <cell r="AD27">
            <v>156886818</v>
          </cell>
        </row>
        <row r="28">
          <cell r="B28" t="str">
            <v>ASIMAR INSURANCE - BROKER DE ASIGURARE-REASIGURARE S.R.L.</v>
          </cell>
          <cell r="C28">
            <v>94428</v>
          </cell>
          <cell r="E28">
            <v>3538</v>
          </cell>
          <cell r="J28">
            <v>21664</v>
          </cell>
          <cell r="K28">
            <v>358895</v>
          </cell>
          <cell r="L28">
            <v>3586720.0000000005</v>
          </cell>
          <cell r="O28">
            <v>38361</v>
          </cell>
          <cell r="Q28">
            <v>1878515</v>
          </cell>
          <cell r="R28">
            <v>31861</v>
          </cell>
          <cell r="S28">
            <v>6715890.9999999991</v>
          </cell>
          <cell r="V28">
            <v>268639</v>
          </cell>
          <cell r="X28">
            <v>183819</v>
          </cell>
          <cell r="Y28">
            <v>15011.000000000002</v>
          </cell>
          <cell r="Z28">
            <v>151</v>
          </cell>
          <cell r="AA28">
            <v>181717</v>
          </cell>
          <cell r="AB28">
            <v>97965.999999999985</v>
          </cell>
          <cell r="AC28">
            <v>13281244.000000002</v>
          </cell>
          <cell r="AD28">
            <v>13379210.000000002</v>
          </cell>
        </row>
        <row r="29">
          <cell r="B29" t="str">
            <v>ASIPROF CONSULTANTA ASIGURARI BROKER DE ASIGURARE-REASIGURARE S.R.L.</v>
          </cell>
          <cell r="L29">
            <v>53785.000000000007</v>
          </cell>
          <cell r="P29">
            <v>1608</v>
          </cell>
          <cell r="Q29">
            <v>137319</v>
          </cell>
          <cell r="S29">
            <v>140074</v>
          </cell>
          <cell r="V29">
            <v>12492.999999999998</v>
          </cell>
          <cell r="X29">
            <v>562127</v>
          </cell>
          <cell r="AA29">
            <v>1189</v>
          </cell>
          <cell r="AC29">
            <v>908594.99999999988</v>
          </cell>
          <cell r="AD29">
            <v>908594.99999999988</v>
          </cell>
        </row>
        <row r="30">
          <cell r="B30" t="str">
            <v>ASKO ASSEKURANZ BROKER DE ASIGURARE S.R.L.</v>
          </cell>
          <cell r="J30">
            <v>1479</v>
          </cell>
          <cell r="K30">
            <v>18175</v>
          </cell>
          <cell r="L30">
            <v>30924196.999999996</v>
          </cell>
          <cell r="P30">
            <v>1332793</v>
          </cell>
          <cell r="Q30">
            <v>4160</v>
          </cell>
          <cell r="R30">
            <v>171533</v>
          </cell>
          <cell r="S30">
            <v>53010216</v>
          </cell>
          <cell r="V30">
            <v>614340</v>
          </cell>
          <cell r="AC30">
            <v>86076893</v>
          </cell>
          <cell r="AD30">
            <v>86076893</v>
          </cell>
        </row>
        <row r="31">
          <cell r="B31" t="str">
            <v>ATLANTIC BROKER GROUP BROKER DE ASIGURARE S.R.L.</v>
          </cell>
          <cell r="C31">
            <v>184619</v>
          </cell>
          <cell r="J31">
            <v>26999</v>
          </cell>
          <cell r="K31">
            <v>161250</v>
          </cell>
          <cell r="L31">
            <v>4748873</v>
          </cell>
          <cell r="O31">
            <v>7897</v>
          </cell>
          <cell r="P31">
            <v>23928</v>
          </cell>
          <cell r="Q31">
            <v>4755087</v>
          </cell>
          <cell r="R31">
            <v>15998</v>
          </cell>
          <cell r="S31">
            <v>27333458.000000004</v>
          </cell>
          <cell r="V31">
            <v>752285</v>
          </cell>
          <cell r="X31">
            <v>642294</v>
          </cell>
          <cell r="Y31">
            <v>1890</v>
          </cell>
          <cell r="AA31">
            <v>670454</v>
          </cell>
          <cell r="AB31">
            <v>184619</v>
          </cell>
          <cell r="AC31">
            <v>39140413</v>
          </cell>
          <cell r="AD31">
            <v>39325032</v>
          </cell>
        </row>
        <row r="32">
          <cell r="B32" t="str">
            <v>AUST INSURANCE BROKER DE ASIGURARE S.R.L.</v>
          </cell>
          <cell r="J32">
            <v>174515</v>
          </cell>
          <cell r="L32">
            <v>4473052</v>
          </cell>
          <cell r="Q32">
            <v>1117325</v>
          </cell>
          <cell r="S32">
            <v>50577390</v>
          </cell>
          <cell r="V32">
            <v>440747.99999999994</v>
          </cell>
          <cell r="X32">
            <v>3270</v>
          </cell>
          <cell r="AA32">
            <v>301823</v>
          </cell>
          <cell r="AC32">
            <v>57088123.000000007</v>
          </cell>
          <cell r="AD32">
            <v>57088123.000000007</v>
          </cell>
        </row>
        <row r="33">
          <cell r="B33" t="str">
            <v>AXASIG BROKER DE ASIGURARE-REASIGURARE S.R.L.</v>
          </cell>
          <cell r="C33">
            <v>4268</v>
          </cell>
          <cell r="L33">
            <v>35148</v>
          </cell>
          <cell r="Q33">
            <v>18791</v>
          </cell>
          <cell r="S33">
            <v>76154</v>
          </cell>
          <cell r="V33">
            <v>6758</v>
          </cell>
          <cell r="AA33">
            <v>45</v>
          </cell>
          <cell r="AB33">
            <v>4268</v>
          </cell>
          <cell r="AC33">
            <v>136896</v>
          </cell>
          <cell r="AD33">
            <v>141164</v>
          </cell>
        </row>
        <row r="34">
          <cell r="B34" t="str">
            <v>BALANS BROKER DE ASIGURARE S.R.L.</v>
          </cell>
          <cell r="C34">
            <v>65974</v>
          </cell>
          <cell r="K34">
            <v>183585</v>
          </cell>
          <cell r="L34">
            <v>440126</v>
          </cell>
          <cell r="Q34">
            <v>287834</v>
          </cell>
          <cell r="R34">
            <v>10706</v>
          </cell>
          <cell r="S34">
            <v>404234</v>
          </cell>
          <cell r="V34">
            <v>298769</v>
          </cell>
          <cell r="X34">
            <v>7892</v>
          </cell>
          <cell r="AA34">
            <v>30988</v>
          </cell>
          <cell r="AB34">
            <v>65974</v>
          </cell>
          <cell r="AC34">
            <v>1664134</v>
          </cell>
          <cell r="AD34">
            <v>1730108</v>
          </cell>
        </row>
        <row r="35">
          <cell r="B35" t="str">
            <v>BALDOR INSURANCE BROKER S.R.L.</v>
          </cell>
          <cell r="C35">
            <v>1222</v>
          </cell>
          <cell r="J35">
            <v>726</v>
          </cell>
          <cell r="K35">
            <v>22221</v>
          </cell>
          <cell r="L35">
            <v>764192</v>
          </cell>
          <cell r="Q35">
            <v>474685</v>
          </cell>
          <cell r="S35">
            <v>879925.00000000012</v>
          </cell>
          <cell r="V35">
            <v>44876</v>
          </cell>
          <cell r="AA35">
            <v>26745</v>
          </cell>
          <cell r="AB35">
            <v>1222</v>
          </cell>
          <cell r="AC35">
            <v>2213370</v>
          </cell>
          <cell r="AD35">
            <v>2214592</v>
          </cell>
        </row>
        <row r="36">
          <cell r="B36" t="str">
            <v>BAVARIA BROKER DE ASIGURARE S.R.L.</v>
          </cell>
          <cell r="C36">
            <v>471</v>
          </cell>
          <cell r="J36">
            <v>3939</v>
          </cell>
          <cell r="L36">
            <v>8427382</v>
          </cell>
          <cell r="P36">
            <v>18775</v>
          </cell>
          <cell r="Q36">
            <v>758174</v>
          </cell>
          <cell r="R36">
            <v>4016</v>
          </cell>
          <cell r="S36">
            <v>3723905.0000000005</v>
          </cell>
          <cell r="V36">
            <v>130173</v>
          </cell>
          <cell r="Y36">
            <v>1572</v>
          </cell>
          <cell r="AA36">
            <v>24649</v>
          </cell>
          <cell r="AB36">
            <v>471</v>
          </cell>
          <cell r="AC36">
            <v>13092585</v>
          </cell>
          <cell r="AD36">
            <v>13093055.999999998</v>
          </cell>
        </row>
        <row r="37">
          <cell r="B37" t="str">
            <v>BDT BROKER DE ASIGURARE S.R.L.</v>
          </cell>
          <cell r="J37">
            <v>528</v>
          </cell>
          <cell r="L37">
            <v>2170026</v>
          </cell>
          <cell r="Q37">
            <v>83026</v>
          </cell>
          <cell r="S37">
            <v>1265558</v>
          </cell>
          <cell r="V37">
            <v>11794</v>
          </cell>
          <cell r="AA37">
            <v>6510</v>
          </cell>
          <cell r="AC37">
            <v>3537442</v>
          </cell>
          <cell r="AD37">
            <v>3537442</v>
          </cell>
        </row>
        <row r="38">
          <cell r="B38" t="str">
            <v>BELLE ASSISTANCE - BROKER DE ASIGURARE/REASIGURARE S.R.L.</v>
          </cell>
          <cell r="C38">
            <v>6626</v>
          </cell>
          <cell r="J38">
            <v>155</v>
          </cell>
          <cell r="L38">
            <v>2424326</v>
          </cell>
          <cell r="P38">
            <v>474</v>
          </cell>
          <cell r="Q38">
            <v>162649</v>
          </cell>
          <cell r="S38">
            <v>1290220</v>
          </cell>
          <cell r="V38">
            <v>22011</v>
          </cell>
          <cell r="X38">
            <v>1000</v>
          </cell>
          <cell r="AA38">
            <v>23987</v>
          </cell>
          <cell r="AB38">
            <v>6626</v>
          </cell>
          <cell r="AC38">
            <v>3924822.0000000005</v>
          </cell>
          <cell r="AD38">
            <v>3931448</v>
          </cell>
        </row>
        <row r="39">
          <cell r="B39" t="str">
            <v>BIG BROKER DE ASIGURARE S.R.L.</v>
          </cell>
          <cell r="J39">
            <v>1115</v>
          </cell>
          <cell r="L39">
            <v>692547</v>
          </cell>
          <cell r="Q39">
            <v>189262</v>
          </cell>
          <cell r="R39">
            <v>5729</v>
          </cell>
          <cell r="S39">
            <v>2874730</v>
          </cell>
          <cell r="V39">
            <v>37237</v>
          </cell>
          <cell r="X39">
            <v>221114</v>
          </cell>
          <cell r="Z39">
            <v>5</v>
          </cell>
          <cell r="AA39">
            <v>30099</v>
          </cell>
          <cell r="AC39">
            <v>4051838</v>
          </cell>
          <cell r="AD39">
            <v>4051838</v>
          </cell>
        </row>
        <row r="40">
          <cell r="B40" t="str">
            <v>BOAZ BROKER DE ASIGURARE - REASIGURARE S.R.L.</v>
          </cell>
          <cell r="C40">
            <v>1640</v>
          </cell>
          <cell r="J40">
            <v>60</v>
          </cell>
          <cell r="L40">
            <v>74925</v>
          </cell>
          <cell r="Q40">
            <v>51379.999999999993</v>
          </cell>
          <cell r="S40">
            <v>249195</v>
          </cell>
          <cell r="V40">
            <v>49947</v>
          </cell>
          <cell r="AA40">
            <v>5451</v>
          </cell>
          <cell r="AB40">
            <v>1640</v>
          </cell>
          <cell r="AC40">
            <v>430958.00000000006</v>
          </cell>
          <cell r="AD40">
            <v>432598</v>
          </cell>
        </row>
        <row r="41">
          <cell r="B41" t="str">
            <v>BOGDAN INSURANCE BROKER DE ASIGURARE REASIGURARE SRL</v>
          </cell>
          <cell r="C41">
            <v>34</v>
          </cell>
          <cell r="J41">
            <v>6600</v>
          </cell>
          <cell r="L41">
            <v>117135</v>
          </cell>
          <cell r="Q41">
            <v>119796</v>
          </cell>
          <cell r="R41">
            <v>3367</v>
          </cell>
          <cell r="S41">
            <v>171227</v>
          </cell>
          <cell r="V41">
            <v>12883.000000000002</v>
          </cell>
          <cell r="AA41">
            <v>7119</v>
          </cell>
          <cell r="AB41">
            <v>34</v>
          </cell>
          <cell r="AC41">
            <v>438127</v>
          </cell>
          <cell r="AD41">
            <v>438161</v>
          </cell>
        </row>
        <row r="42">
          <cell r="B42" t="str">
            <v>BRAS BROKER DE ASIGURARE S.R.L.</v>
          </cell>
          <cell r="J42">
            <v>2096</v>
          </cell>
          <cell r="K42">
            <v>77</v>
          </cell>
          <cell r="L42">
            <v>980826.00000000012</v>
          </cell>
          <cell r="Q42">
            <v>135600</v>
          </cell>
          <cell r="S42">
            <v>2274982</v>
          </cell>
          <cell r="V42">
            <v>107732</v>
          </cell>
          <cell r="X42">
            <v>200</v>
          </cell>
          <cell r="AA42">
            <v>31865</v>
          </cell>
          <cell r="AC42">
            <v>3533377.9999999995</v>
          </cell>
          <cell r="AD42">
            <v>3533377.9999999995</v>
          </cell>
        </row>
        <row r="43">
          <cell r="B43" t="str">
            <v>BRAVO-R BROKER DE ASIGURARE S.R.L.</v>
          </cell>
          <cell r="K43">
            <v>6049</v>
          </cell>
          <cell r="L43">
            <v>946459.00000000012</v>
          </cell>
          <cell r="Q43">
            <v>149877</v>
          </cell>
          <cell r="S43">
            <v>264589</v>
          </cell>
          <cell r="V43">
            <v>2958</v>
          </cell>
          <cell r="AC43">
            <v>1369932</v>
          </cell>
          <cell r="AD43">
            <v>1369932</v>
          </cell>
        </row>
        <row r="44">
          <cell r="B44" t="str">
            <v>BROKASIG BROKER DE ASIGURARE S.R.L.</v>
          </cell>
          <cell r="C44">
            <v>15184.999999999998</v>
          </cell>
          <cell r="J44">
            <v>7509</v>
          </cell>
          <cell r="K44">
            <v>1661</v>
          </cell>
          <cell r="L44">
            <v>1131536</v>
          </cell>
          <cell r="P44">
            <v>26742.000000000004</v>
          </cell>
          <cell r="Q44">
            <v>652087</v>
          </cell>
          <cell r="R44">
            <v>35322</v>
          </cell>
          <cell r="S44">
            <v>3410951</v>
          </cell>
          <cell r="V44">
            <v>52130</v>
          </cell>
          <cell r="X44">
            <v>79055</v>
          </cell>
          <cell r="Y44">
            <v>8452</v>
          </cell>
          <cell r="AA44">
            <v>27695</v>
          </cell>
          <cell r="AB44">
            <v>15184.999999999998</v>
          </cell>
          <cell r="AC44">
            <v>5433140</v>
          </cell>
          <cell r="AD44">
            <v>5448325</v>
          </cell>
        </row>
        <row r="45">
          <cell r="B45" t="str">
            <v>BROKASIG CONSULTING - BROKER DE ASIGURARE SRL</v>
          </cell>
          <cell r="K45">
            <v>32795</v>
          </cell>
          <cell r="L45">
            <v>586442</v>
          </cell>
          <cell r="P45">
            <v>228871</v>
          </cell>
          <cell r="Q45">
            <v>359000</v>
          </cell>
          <cell r="R45">
            <v>77268</v>
          </cell>
          <cell r="S45">
            <v>1818400.0000000002</v>
          </cell>
          <cell r="V45">
            <v>36920</v>
          </cell>
          <cell r="X45">
            <v>238835</v>
          </cell>
          <cell r="AC45">
            <v>3378531.0000000005</v>
          </cell>
          <cell r="AD45">
            <v>3378531.0000000005</v>
          </cell>
        </row>
        <row r="46">
          <cell r="B46" t="str">
            <v>BROKER DE ASIGURARE-ECO BROKER SMART ACT S.R.L.</v>
          </cell>
          <cell r="L46">
            <v>6877</v>
          </cell>
          <cell r="Q46">
            <v>26313</v>
          </cell>
          <cell r="R46">
            <v>570</v>
          </cell>
          <cell r="S46">
            <v>364453</v>
          </cell>
          <cell r="V46">
            <v>2030</v>
          </cell>
          <cell r="AA46">
            <v>3547</v>
          </cell>
          <cell r="AC46">
            <v>403790</v>
          </cell>
          <cell r="AD46">
            <v>403790</v>
          </cell>
        </row>
        <row r="47">
          <cell r="B47" t="str">
            <v>BROKERS ASIST - BROKER DE ASIGURARE S.R.L.</v>
          </cell>
          <cell r="C47">
            <v>35650</v>
          </cell>
          <cell r="E47">
            <v>1136</v>
          </cell>
          <cell r="J47">
            <v>17116</v>
          </cell>
          <cell r="K47">
            <v>144791</v>
          </cell>
          <cell r="L47">
            <v>6505384</v>
          </cell>
          <cell r="N47">
            <v>2985</v>
          </cell>
          <cell r="P47">
            <v>9202</v>
          </cell>
          <cell r="Q47">
            <v>3574924</v>
          </cell>
          <cell r="R47">
            <v>814588</v>
          </cell>
          <cell r="S47">
            <v>7657654</v>
          </cell>
          <cell r="T47">
            <v>77673</v>
          </cell>
          <cell r="V47">
            <v>249743</v>
          </cell>
          <cell r="X47">
            <v>136873</v>
          </cell>
          <cell r="Y47">
            <v>2122</v>
          </cell>
          <cell r="Z47">
            <v>26</v>
          </cell>
          <cell r="AA47">
            <v>87384</v>
          </cell>
          <cell r="AB47">
            <v>36786</v>
          </cell>
          <cell r="AC47">
            <v>19280465</v>
          </cell>
          <cell r="AD47">
            <v>19317251</v>
          </cell>
        </row>
        <row r="48">
          <cell r="B48" t="str">
            <v>BRUSSELS BROKER DE ASIGURARE S.R.L.</v>
          </cell>
          <cell r="C48">
            <v>14444.999999999998</v>
          </cell>
          <cell r="J48">
            <v>1010</v>
          </cell>
          <cell r="K48">
            <v>259462</v>
          </cell>
          <cell r="L48">
            <v>939247</v>
          </cell>
          <cell r="P48">
            <v>57022.999999999993</v>
          </cell>
          <cell r="Q48">
            <v>2716217</v>
          </cell>
          <cell r="R48">
            <v>2491112</v>
          </cell>
          <cell r="S48">
            <v>1586984</v>
          </cell>
          <cell r="V48">
            <v>298118</v>
          </cell>
          <cell r="AA48">
            <v>17779</v>
          </cell>
          <cell r="AB48">
            <v>14444.999999999998</v>
          </cell>
          <cell r="AC48">
            <v>8366952</v>
          </cell>
          <cell r="AD48">
            <v>8381397</v>
          </cell>
        </row>
        <row r="49">
          <cell r="B49" t="str">
            <v>BT BROKER DE ASIGURARE S.R.L.  (FOSTA IDEA BROKER DE ASIGURARE S.R.L.)</v>
          </cell>
          <cell r="C49">
            <v>1273</v>
          </cell>
          <cell r="J49">
            <v>1715</v>
          </cell>
          <cell r="L49">
            <v>276391402</v>
          </cell>
          <cell r="N49">
            <v>267715</v>
          </cell>
          <cell r="O49">
            <v>479054</v>
          </cell>
          <cell r="P49">
            <v>5456</v>
          </cell>
          <cell r="Q49">
            <v>6328190</v>
          </cell>
          <cell r="R49">
            <v>404295.00000000006</v>
          </cell>
          <cell r="S49">
            <v>96374703</v>
          </cell>
          <cell r="V49">
            <v>16769</v>
          </cell>
          <cell r="W49">
            <v>60000</v>
          </cell>
          <cell r="AA49">
            <v>9832</v>
          </cell>
          <cell r="AB49">
            <v>1273</v>
          </cell>
          <cell r="AC49">
            <v>380339131</v>
          </cell>
          <cell r="AD49">
            <v>380340404</v>
          </cell>
        </row>
        <row r="50">
          <cell r="B50" t="str">
            <v>BUSINESS BROKER - BROKER DE ASIGURARE S.R.L.</v>
          </cell>
          <cell r="C50">
            <v>50937.000000000007</v>
          </cell>
          <cell r="E50">
            <v>138763</v>
          </cell>
          <cell r="J50">
            <v>6690</v>
          </cell>
          <cell r="K50">
            <v>107337</v>
          </cell>
          <cell r="L50">
            <v>1248166</v>
          </cell>
          <cell r="P50">
            <v>2880</v>
          </cell>
          <cell r="Q50">
            <v>321159</v>
          </cell>
          <cell r="S50">
            <v>2327849</v>
          </cell>
          <cell r="V50">
            <v>171399</v>
          </cell>
          <cell r="X50">
            <v>3413</v>
          </cell>
          <cell r="Y50">
            <v>122</v>
          </cell>
          <cell r="AA50">
            <v>47806</v>
          </cell>
          <cell r="AB50">
            <v>189700.00000000003</v>
          </cell>
          <cell r="AC50">
            <v>4236821</v>
          </cell>
          <cell r="AD50">
            <v>4426521</v>
          </cell>
        </row>
        <row r="51">
          <cell r="B51" t="str">
            <v>C.P.R. EVAL - BROKER DE ASIGURARI S.R.L.</v>
          </cell>
          <cell r="C51">
            <v>1804</v>
          </cell>
          <cell r="J51">
            <v>674</v>
          </cell>
          <cell r="L51">
            <v>164169</v>
          </cell>
          <cell r="Q51">
            <v>194801</v>
          </cell>
          <cell r="S51">
            <v>1862285.0000000002</v>
          </cell>
          <cell r="V51">
            <v>2570</v>
          </cell>
          <cell r="AA51">
            <v>14112.999999999998</v>
          </cell>
          <cell r="AB51">
            <v>1804</v>
          </cell>
          <cell r="AC51">
            <v>2238612</v>
          </cell>
          <cell r="AD51">
            <v>2240416</v>
          </cell>
        </row>
        <row r="52">
          <cell r="B52" t="str">
            <v>CAMPION BROKER DE ASIGURARE SI REASIGURARE S.R.L.</v>
          </cell>
          <cell r="C52">
            <v>2589815</v>
          </cell>
          <cell r="D52">
            <v>488</v>
          </cell>
          <cell r="E52">
            <v>1699490.9999999998</v>
          </cell>
          <cell r="J52">
            <v>681348</v>
          </cell>
          <cell r="K52">
            <v>8805580</v>
          </cell>
          <cell r="L52">
            <v>53989076</v>
          </cell>
          <cell r="M52">
            <v>23713</v>
          </cell>
          <cell r="N52">
            <v>142275</v>
          </cell>
          <cell r="O52">
            <v>18153</v>
          </cell>
          <cell r="P52">
            <v>249352.99999999997</v>
          </cell>
          <cell r="Q52">
            <v>36736211</v>
          </cell>
          <cell r="R52">
            <v>4017838</v>
          </cell>
          <cell r="S52">
            <v>353238388</v>
          </cell>
          <cell r="T52">
            <v>20480</v>
          </cell>
          <cell r="V52">
            <v>7796658</v>
          </cell>
          <cell r="W52">
            <v>684681</v>
          </cell>
          <cell r="X52">
            <v>5564412</v>
          </cell>
          <cell r="Y52">
            <v>54016</v>
          </cell>
          <cell r="AA52">
            <v>5489353</v>
          </cell>
          <cell r="AB52">
            <v>4289794</v>
          </cell>
          <cell r="AC52">
            <v>477511535</v>
          </cell>
          <cell r="AD52">
            <v>481801329</v>
          </cell>
        </row>
        <row r="53">
          <cell r="B53" t="str">
            <v>CAPITAL ASIG - BROKER DE ASIGURARE S.R.L.</v>
          </cell>
          <cell r="L53">
            <v>914728.00000000012</v>
          </cell>
          <cell r="Q53">
            <v>89842</v>
          </cell>
          <cell r="S53">
            <v>190064.00000000003</v>
          </cell>
          <cell r="V53">
            <v>2193</v>
          </cell>
          <cell r="AA53">
            <v>919</v>
          </cell>
          <cell r="AC53">
            <v>1197746</v>
          </cell>
          <cell r="AD53">
            <v>1197746</v>
          </cell>
        </row>
        <row r="54">
          <cell r="B54" t="str">
            <v>CAPITOLIUM INSURANCE BROKER S.R.L.</v>
          </cell>
          <cell r="C54">
            <v>29464</v>
          </cell>
          <cell r="J54">
            <v>5919</v>
          </cell>
          <cell r="K54">
            <v>5241458</v>
          </cell>
          <cell r="L54">
            <v>1020008</v>
          </cell>
          <cell r="Q54">
            <v>388997.99999999994</v>
          </cell>
          <cell r="R54">
            <v>612364</v>
          </cell>
          <cell r="S54">
            <v>1585401.9999999998</v>
          </cell>
          <cell r="V54">
            <v>371348</v>
          </cell>
          <cell r="X54">
            <v>574696</v>
          </cell>
          <cell r="Y54">
            <v>312</v>
          </cell>
          <cell r="AA54">
            <v>45136</v>
          </cell>
          <cell r="AB54">
            <v>29464</v>
          </cell>
          <cell r="AC54">
            <v>9845641</v>
          </cell>
          <cell r="AD54">
            <v>9875105</v>
          </cell>
        </row>
        <row r="55">
          <cell r="B55" t="str">
            <v>CARINA - BROKER DE ASIGURARE S.R.L.</v>
          </cell>
          <cell r="J55">
            <v>9206</v>
          </cell>
          <cell r="K55">
            <v>26095</v>
          </cell>
          <cell r="L55">
            <v>719639</v>
          </cell>
          <cell r="Q55">
            <v>229259</v>
          </cell>
          <cell r="S55">
            <v>1136957</v>
          </cell>
          <cell r="V55">
            <v>13508</v>
          </cell>
          <cell r="AC55">
            <v>2134664</v>
          </cell>
          <cell r="AD55">
            <v>2134664</v>
          </cell>
        </row>
        <row r="56">
          <cell r="B56" t="str">
            <v>CASA DE LICHIDARI DAUNE - BROKER DE ASIGURARE SRL</v>
          </cell>
          <cell r="C56">
            <v>190</v>
          </cell>
          <cell r="K56">
            <v>6068</v>
          </cell>
          <cell r="L56">
            <v>28563</v>
          </cell>
          <cell r="Q56">
            <v>236592.00000000003</v>
          </cell>
          <cell r="S56">
            <v>147885</v>
          </cell>
          <cell r="V56">
            <v>5169</v>
          </cell>
          <cell r="AB56">
            <v>190</v>
          </cell>
          <cell r="AC56">
            <v>424277.00000000006</v>
          </cell>
          <cell r="AD56">
            <v>424466.99999999994</v>
          </cell>
        </row>
        <row r="57">
          <cell r="B57" t="str">
            <v>CLUBUL FERMIERILOR ROMANI BROKER DE ASIGURARE S.R.L.</v>
          </cell>
          <cell r="K57">
            <v>77573</v>
          </cell>
          <cell r="L57">
            <v>1769320</v>
          </cell>
          <cell r="N57">
            <v>131225</v>
          </cell>
          <cell r="O57">
            <v>3353</v>
          </cell>
          <cell r="P57">
            <v>14000.999999999998</v>
          </cell>
          <cell r="Q57">
            <v>2480342</v>
          </cell>
          <cell r="R57">
            <v>45588806</v>
          </cell>
          <cell r="S57">
            <v>1176999</v>
          </cell>
          <cell r="V57">
            <v>150329</v>
          </cell>
          <cell r="Y57">
            <v>63042</v>
          </cell>
          <cell r="AA57">
            <v>15192.999999999998</v>
          </cell>
          <cell r="AC57">
            <v>51470182.999999993</v>
          </cell>
          <cell r="AD57">
            <v>51470182.999999993</v>
          </cell>
        </row>
        <row r="58">
          <cell r="B58" t="str">
            <v>CND INTERNATIONAL INSURANCE CONSULTANTS S.R.L.</v>
          </cell>
          <cell r="C58">
            <v>22820</v>
          </cell>
          <cell r="J58">
            <v>22380</v>
          </cell>
          <cell r="K58">
            <v>195162</v>
          </cell>
          <cell r="L58">
            <v>739377</v>
          </cell>
          <cell r="P58">
            <v>22118</v>
          </cell>
          <cell r="Q58">
            <v>13597790</v>
          </cell>
          <cell r="S58">
            <v>79617</v>
          </cell>
          <cell r="V58">
            <v>3886647</v>
          </cell>
          <cell r="W58">
            <v>67175</v>
          </cell>
          <cell r="Y58">
            <v>1259389</v>
          </cell>
          <cell r="AB58">
            <v>22820</v>
          </cell>
          <cell r="AC58">
            <v>19869655</v>
          </cell>
          <cell r="AD58">
            <v>19892475</v>
          </cell>
        </row>
        <row r="59">
          <cell r="B59" t="str">
            <v>CO INVEST BROKER DE ASIGURARE S.R.L.</v>
          </cell>
          <cell r="C59">
            <v>144036</v>
          </cell>
          <cell r="E59">
            <v>1360</v>
          </cell>
          <cell r="J59">
            <v>6731</v>
          </cell>
          <cell r="K59">
            <v>4688891</v>
          </cell>
          <cell r="L59">
            <v>1232623</v>
          </cell>
          <cell r="Q59">
            <v>2066987</v>
          </cell>
          <cell r="R59">
            <v>539668</v>
          </cell>
          <cell r="S59">
            <v>1009660.9999999999</v>
          </cell>
          <cell r="V59">
            <v>763567</v>
          </cell>
          <cell r="X59">
            <v>2180533</v>
          </cell>
          <cell r="Y59">
            <v>1890</v>
          </cell>
          <cell r="AA59">
            <v>65309</v>
          </cell>
          <cell r="AB59">
            <v>145396</v>
          </cell>
          <cell r="AC59">
            <v>12555860</v>
          </cell>
          <cell r="AD59">
            <v>12701256</v>
          </cell>
        </row>
        <row r="60">
          <cell r="B60" t="str">
            <v>CONDOR - BROKER DE ASIGURARE S.R.L.</v>
          </cell>
          <cell r="C60">
            <v>3709</v>
          </cell>
          <cell r="J60">
            <v>7017</v>
          </cell>
          <cell r="K60">
            <v>64110.999999999993</v>
          </cell>
          <cell r="L60">
            <v>951885.00000000012</v>
          </cell>
          <cell r="Q60">
            <v>387298</v>
          </cell>
          <cell r="S60">
            <v>4307690</v>
          </cell>
          <cell r="V60">
            <v>27366.000000000004</v>
          </cell>
          <cell r="X60">
            <v>25147</v>
          </cell>
          <cell r="Y60">
            <v>3480</v>
          </cell>
          <cell r="AA60">
            <v>61187.999999999993</v>
          </cell>
          <cell r="AB60">
            <v>3709</v>
          </cell>
          <cell r="AC60">
            <v>5835182</v>
          </cell>
          <cell r="AD60">
            <v>5838891</v>
          </cell>
        </row>
        <row r="61">
          <cell r="B61" t="str">
            <v>CONFISIO BROKER DE ASIGURARE S.R.L.</v>
          </cell>
          <cell r="C61">
            <v>6868</v>
          </cell>
          <cell r="J61">
            <v>10794</v>
          </cell>
          <cell r="L61">
            <v>189005</v>
          </cell>
          <cell r="Q61">
            <v>365150</v>
          </cell>
          <cell r="R61">
            <v>307025</v>
          </cell>
          <cell r="S61">
            <v>2352003</v>
          </cell>
          <cell r="V61">
            <v>108989</v>
          </cell>
          <cell r="X61">
            <v>594538</v>
          </cell>
          <cell r="Y61">
            <v>1542</v>
          </cell>
          <cell r="AA61">
            <v>18513</v>
          </cell>
          <cell r="AB61">
            <v>6868</v>
          </cell>
          <cell r="AC61">
            <v>3947559</v>
          </cell>
          <cell r="AD61">
            <v>3954427.0000000005</v>
          </cell>
        </row>
        <row r="62">
          <cell r="B62" t="str">
            <v>CONIMPEX INSURANCE BROKER S.R.L.</v>
          </cell>
          <cell r="C62">
            <v>13256.999999999998</v>
          </cell>
          <cell r="J62">
            <v>36429</v>
          </cell>
          <cell r="K62">
            <v>10063</v>
          </cell>
          <cell r="L62">
            <v>254744</v>
          </cell>
          <cell r="Q62">
            <v>1032099</v>
          </cell>
          <cell r="R62">
            <v>16788</v>
          </cell>
          <cell r="S62">
            <v>830224.00000000012</v>
          </cell>
          <cell r="V62">
            <v>636724</v>
          </cell>
          <cell r="AA62">
            <v>3884</v>
          </cell>
          <cell r="AB62">
            <v>13256.999999999998</v>
          </cell>
          <cell r="AC62">
            <v>2820955</v>
          </cell>
          <cell r="AD62">
            <v>2834212</v>
          </cell>
        </row>
        <row r="63">
          <cell r="B63" t="str">
            <v>CONSENS ASIG BROKER DE ASIGURARE - REASIGURARE S.R</v>
          </cell>
          <cell r="J63">
            <v>31012</v>
          </cell>
          <cell r="K63">
            <v>17053</v>
          </cell>
          <cell r="L63">
            <v>667464</v>
          </cell>
          <cell r="O63">
            <v>33677</v>
          </cell>
          <cell r="P63">
            <v>2260</v>
          </cell>
          <cell r="Q63">
            <v>143652</v>
          </cell>
          <cell r="R63">
            <v>4084</v>
          </cell>
          <cell r="S63">
            <v>1853211</v>
          </cell>
          <cell r="V63">
            <v>60435.999999999993</v>
          </cell>
          <cell r="Y63">
            <v>264</v>
          </cell>
          <cell r="AC63">
            <v>2813113</v>
          </cell>
          <cell r="AD63">
            <v>2813113</v>
          </cell>
        </row>
        <row r="64">
          <cell r="B64" t="str">
            <v>CONSILIUM BROKER DE ASIGURARE S.R.L.</v>
          </cell>
          <cell r="C64">
            <v>66538</v>
          </cell>
          <cell r="J64">
            <v>15330</v>
          </cell>
          <cell r="K64">
            <v>98182</v>
          </cell>
          <cell r="L64">
            <v>511751.00000000006</v>
          </cell>
          <cell r="P64">
            <v>6429</v>
          </cell>
          <cell r="Q64">
            <v>317007</v>
          </cell>
          <cell r="R64">
            <v>7542</v>
          </cell>
          <cell r="S64">
            <v>7476965</v>
          </cell>
          <cell r="V64">
            <v>210436.00000000003</v>
          </cell>
          <cell r="X64">
            <v>27248</v>
          </cell>
          <cell r="Y64">
            <v>6507</v>
          </cell>
          <cell r="AA64">
            <v>132477</v>
          </cell>
          <cell r="AB64">
            <v>66538</v>
          </cell>
          <cell r="AC64">
            <v>8809874</v>
          </cell>
          <cell r="AD64">
            <v>8876412</v>
          </cell>
        </row>
        <row r="65">
          <cell r="B65" t="str">
            <v>CONSTANTINESCU BROKER DE ASIGURARE S.R.L.</v>
          </cell>
          <cell r="J65">
            <v>60</v>
          </cell>
          <cell r="K65">
            <v>11327</v>
          </cell>
          <cell r="L65">
            <v>647877</v>
          </cell>
          <cell r="Q65">
            <v>516023</v>
          </cell>
          <cell r="S65">
            <v>698521</v>
          </cell>
          <cell r="V65">
            <v>40771</v>
          </cell>
          <cell r="X65">
            <v>300</v>
          </cell>
          <cell r="AA65">
            <v>32092</v>
          </cell>
          <cell r="AC65">
            <v>1946971</v>
          </cell>
          <cell r="AD65">
            <v>1946971</v>
          </cell>
        </row>
        <row r="66">
          <cell r="B66" t="str">
            <v>CONSULTANT A.A. - BROKER DE ASIGURARE S.R.L.</v>
          </cell>
          <cell r="C66">
            <v>160151</v>
          </cell>
          <cell r="J66">
            <v>387811</v>
          </cell>
          <cell r="K66">
            <v>1836049</v>
          </cell>
          <cell r="L66">
            <v>9836519</v>
          </cell>
          <cell r="M66">
            <v>92367</v>
          </cell>
          <cell r="N66">
            <v>88924</v>
          </cell>
          <cell r="P66">
            <v>281601</v>
          </cell>
          <cell r="Q66">
            <v>5983436</v>
          </cell>
          <cell r="R66">
            <v>144363</v>
          </cell>
          <cell r="S66">
            <v>58101974</v>
          </cell>
          <cell r="T66">
            <v>6967</v>
          </cell>
          <cell r="U66">
            <v>931</v>
          </cell>
          <cell r="V66">
            <v>2105689</v>
          </cell>
          <cell r="W66">
            <v>166920</v>
          </cell>
          <cell r="X66">
            <v>179206</v>
          </cell>
          <cell r="Y66">
            <v>15623.000000000002</v>
          </cell>
          <cell r="AA66">
            <v>1283651</v>
          </cell>
          <cell r="AB66">
            <v>160151</v>
          </cell>
          <cell r="AC66">
            <v>80512031</v>
          </cell>
          <cell r="AD66">
            <v>80672182</v>
          </cell>
        </row>
        <row r="67">
          <cell r="B67" t="str">
            <v>CONTACS BROKER DE ASIGURARE S.R.L.</v>
          </cell>
          <cell r="C67">
            <v>4592</v>
          </cell>
          <cell r="J67">
            <v>9582</v>
          </cell>
          <cell r="K67">
            <v>29958.000000000004</v>
          </cell>
          <cell r="L67">
            <v>419441</v>
          </cell>
          <cell r="P67">
            <v>110803</v>
          </cell>
          <cell r="Q67">
            <v>467063.99999999994</v>
          </cell>
          <cell r="R67">
            <v>66608</v>
          </cell>
          <cell r="S67">
            <v>1230349</v>
          </cell>
          <cell r="V67">
            <v>37954</v>
          </cell>
          <cell r="X67">
            <v>532080</v>
          </cell>
          <cell r="Y67">
            <v>1913</v>
          </cell>
          <cell r="AA67">
            <v>23548</v>
          </cell>
          <cell r="AB67">
            <v>4592</v>
          </cell>
          <cell r="AC67">
            <v>2929300</v>
          </cell>
          <cell r="AD67">
            <v>2933892</v>
          </cell>
        </row>
        <row r="68">
          <cell r="B68" t="str">
            <v>CONTRACT ASIG BROKER DE ASIGURARE S.R.L.</v>
          </cell>
          <cell r="C68">
            <v>5601</v>
          </cell>
          <cell r="J68">
            <v>22235</v>
          </cell>
          <cell r="L68">
            <v>769547</v>
          </cell>
          <cell r="Q68">
            <v>415048.00000000006</v>
          </cell>
          <cell r="R68">
            <v>19503</v>
          </cell>
          <cell r="S68">
            <v>13055026</v>
          </cell>
          <cell r="V68">
            <v>416563</v>
          </cell>
          <cell r="X68">
            <v>54301</v>
          </cell>
          <cell r="AA68">
            <v>148018</v>
          </cell>
          <cell r="AB68">
            <v>5601</v>
          </cell>
          <cell r="AC68">
            <v>14900241</v>
          </cell>
          <cell r="AD68">
            <v>14905841.999999998</v>
          </cell>
        </row>
        <row r="69">
          <cell r="B69" t="str">
            <v>CORSIG BROKER DE ASIGURARE S.R.L.</v>
          </cell>
          <cell r="J69">
            <v>234</v>
          </cell>
          <cell r="L69">
            <v>252034</v>
          </cell>
          <cell r="P69">
            <v>10638</v>
          </cell>
          <cell r="Q69">
            <v>24100</v>
          </cell>
          <cell r="R69">
            <v>415271</v>
          </cell>
          <cell r="S69">
            <v>414377</v>
          </cell>
          <cell r="V69">
            <v>283353</v>
          </cell>
          <cell r="X69">
            <v>7893</v>
          </cell>
          <cell r="AC69">
            <v>1407900</v>
          </cell>
          <cell r="AD69">
            <v>1407900</v>
          </cell>
        </row>
        <row r="70">
          <cell r="B70" t="str">
            <v>COVER BROKER DE ASIGURARE S.R.L.</v>
          </cell>
          <cell r="K70">
            <v>5919</v>
          </cell>
          <cell r="L70">
            <v>214292</v>
          </cell>
          <cell r="P70">
            <v>1553</v>
          </cell>
          <cell r="Q70">
            <v>32228</v>
          </cell>
          <cell r="S70">
            <v>233389</v>
          </cell>
          <cell r="V70">
            <v>4093</v>
          </cell>
          <cell r="W70">
            <v>500</v>
          </cell>
          <cell r="AC70">
            <v>491973.99999999994</v>
          </cell>
          <cell r="AD70">
            <v>491973.99999999994</v>
          </cell>
        </row>
        <row r="71">
          <cell r="B71" t="str">
            <v>CREST ASIG - BROKER DE ASIGURARE SRL</v>
          </cell>
          <cell r="C71">
            <v>121548</v>
          </cell>
          <cell r="E71">
            <v>99446</v>
          </cell>
          <cell r="J71">
            <v>148264</v>
          </cell>
          <cell r="K71">
            <v>260612.00000000003</v>
          </cell>
          <cell r="L71">
            <v>1366315</v>
          </cell>
          <cell r="P71">
            <v>7317</v>
          </cell>
          <cell r="Q71">
            <v>1785184</v>
          </cell>
          <cell r="R71">
            <v>744226</v>
          </cell>
          <cell r="S71">
            <v>7510851</v>
          </cell>
          <cell r="V71">
            <v>368841</v>
          </cell>
          <cell r="X71">
            <v>10950</v>
          </cell>
          <cell r="Y71">
            <v>4377</v>
          </cell>
          <cell r="AB71">
            <v>220994</v>
          </cell>
          <cell r="AC71">
            <v>12206937</v>
          </cell>
          <cell r="AD71">
            <v>12427930.999999998</v>
          </cell>
        </row>
        <row r="72">
          <cell r="B72" t="str">
            <v>D&amp;CA INSURANCE BROKER S.R.L.</v>
          </cell>
          <cell r="C72">
            <v>88532</v>
          </cell>
          <cell r="J72">
            <v>58728</v>
          </cell>
          <cell r="K72">
            <v>1545373</v>
          </cell>
          <cell r="L72">
            <v>34686524</v>
          </cell>
          <cell r="O72">
            <v>78511</v>
          </cell>
          <cell r="P72">
            <v>40962</v>
          </cell>
          <cell r="Q72">
            <v>2862410</v>
          </cell>
          <cell r="R72">
            <v>1545719</v>
          </cell>
          <cell r="S72">
            <v>20243661</v>
          </cell>
          <cell r="V72">
            <v>209013.99999999997</v>
          </cell>
          <cell r="X72">
            <v>300</v>
          </cell>
          <cell r="Y72">
            <v>1837</v>
          </cell>
          <cell r="AA72">
            <v>345503</v>
          </cell>
          <cell r="AB72">
            <v>88532</v>
          </cell>
          <cell r="AC72">
            <v>61618542</v>
          </cell>
          <cell r="AD72">
            <v>61707073.999999993</v>
          </cell>
        </row>
        <row r="73">
          <cell r="B73" t="str">
            <v>DASIG CONSULTING BROKER DE ASIGURARE-REASIGURARE S.R.L.</v>
          </cell>
          <cell r="C73">
            <v>7051</v>
          </cell>
          <cell r="J73">
            <v>5762</v>
          </cell>
          <cell r="K73">
            <v>70101</v>
          </cell>
          <cell r="L73">
            <v>621600</v>
          </cell>
          <cell r="P73">
            <v>500</v>
          </cell>
          <cell r="Q73">
            <v>369346</v>
          </cell>
          <cell r="R73">
            <v>138656</v>
          </cell>
          <cell r="S73">
            <v>2281291</v>
          </cell>
          <cell r="V73">
            <v>834100</v>
          </cell>
          <cell r="X73">
            <v>1992730</v>
          </cell>
          <cell r="AA73">
            <v>30780</v>
          </cell>
          <cell r="AB73">
            <v>7051</v>
          </cell>
          <cell r="AC73">
            <v>6344866</v>
          </cell>
          <cell r="AD73">
            <v>6351917</v>
          </cell>
        </row>
        <row r="74">
          <cell r="B74" t="str">
            <v>DAW MANAGEMENT - BROKER DE ASIGURARE S.R.L.</v>
          </cell>
          <cell r="C74">
            <v>568042</v>
          </cell>
          <cell r="J74">
            <v>601834</v>
          </cell>
          <cell r="K74">
            <v>665342</v>
          </cell>
          <cell r="L74">
            <v>27217478</v>
          </cell>
          <cell r="N74">
            <v>17392</v>
          </cell>
          <cell r="O74">
            <v>284100</v>
          </cell>
          <cell r="P74">
            <v>239880.99999999997</v>
          </cell>
          <cell r="Q74">
            <v>16353916</v>
          </cell>
          <cell r="R74">
            <v>1340527</v>
          </cell>
          <cell r="S74">
            <v>433338520</v>
          </cell>
          <cell r="U74">
            <v>18409</v>
          </cell>
          <cell r="V74">
            <v>2559436</v>
          </cell>
          <cell r="X74">
            <v>2158937</v>
          </cell>
          <cell r="Y74">
            <v>150844</v>
          </cell>
          <cell r="Z74">
            <v>3146</v>
          </cell>
          <cell r="AA74">
            <v>3322635</v>
          </cell>
          <cell r="AB74">
            <v>568042</v>
          </cell>
          <cell r="AC74">
            <v>488272397</v>
          </cell>
          <cell r="AD74">
            <v>488840439</v>
          </cell>
        </row>
        <row r="75">
          <cell r="B75" t="str">
            <v>DELTA S.R.S. BROKER DE ASIGURARE - REASIGURARE S.R.L.</v>
          </cell>
          <cell r="C75">
            <v>28611</v>
          </cell>
          <cell r="J75">
            <v>5319</v>
          </cell>
          <cell r="K75">
            <v>240458.00000000003</v>
          </cell>
          <cell r="L75">
            <v>1775274</v>
          </cell>
          <cell r="N75">
            <v>2488</v>
          </cell>
          <cell r="O75">
            <v>2187</v>
          </cell>
          <cell r="P75">
            <v>15091.000000000002</v>
          </cell>
          <cell r="Q75">
            <v>1418574</v>
          </cell>
          <cell r="R75">
            <v>239390</v>
          </cell>
          <cell r="S75">
            <v>3481503</v>
          </cell>
          <cell r="V75">
            <v>665638</v>
          </cell>
          <cell r="X75">
            <v>125953</v>
          </cell>
          <cell r="Y75">
            <v>806</v>
          </cell>
          <cell r="AA75">
            <v>132509</v>
          </cell>
          <cell r="AB75">
            <v>28611</v>
          </cell>
          <cell r="AC75">
            <v>8105190</v>
          </cell>
          <cell r="AD75">
            <v>8133801</v>
          </cell>
        </row>
        <row r="76">
          <cell r="B76" t="str">
            <v>DESTINE BROKER DE ASIGURARE-REASIGURARE S.R.L.</v>
          </cell>
          <cell r="C76">
            <v>11261139</v>
          </cell>
          <cell r="J76">
            <v>3803335.0000000005</v>
          </cell>
          <cell r="K76">
            <v>5527157</v>
          </cell>
          <cell r="L76">
            <v>62470964</v>
          </cell>
          <cell r="N76">
            <v>208416</v>
          </cell>
          <cell r="O76">
            <v>191441</v>
          </cell>
          <cell r="P76">
            <v>807995</v>
          </cell>
          <cell r="Q76">
            <v>38806958</v>
          </cell>
          <cell r="R76">
            <v>8240600</v>
          </cell>
          <cell r="S76">
            <v>608915457</v>
          </cell>
          <cell r="T76">
            <v>112980</v>
          </cell>
          <cell r="U76">
            <v>3855</v>
          </cell>
          <cell r="V76">
            <v>5497236</v>
          </cell>
          <cell r="W76">
            <v>134646</v>
          </cell>
          <cell r="X76">
            <v>9018384</v>
          </cell>
          <cell r="Y76">
            <v>291489</v>
          </cell>
          <cell r="AA76">
            <v>8396520</v>
          </cell>
          <cell r="AB76">
            <v>11261139</v>
          </cell>
          <cell r="AC76">
            <v>752427433</v>
          </cell>
          <cell r="AD76">
            <v>763688572</v>
          </cell>
        </row>
        <row r="77">
          <cell r="B77" t="str">
            <v>DEXASIG BROKER DE ASIGURARE S.R.L.</v>
          </cell>
          <cell r="C77">
            <v>139393</v>
          </cell>
          <cell r="J77">
            <v>164739</v>
          </cell>
          <cell r="K77">
            <v>336564</v>
          </cell>
          <cell r="L77">
            <v>11271172</v>
          </cell>
          <cell r="O77">
            <v>260550</v>
          </cell>
          <cell r="P77">
            <v>46730</v>
          </cell>
          <cell r="Q77">
            <v>4299420</v>
          </cell>
          <cell r="R77">
            <v>10672809</v>
          </cell>
          <cell r="S77">
            <v>57005027</v>
          </cell>
          <cell r="U77">
            <v>23092</v>
          </cell>
          <cell r="V77">
            <v>883832</v>
          </cell>
          <cell r="X77">
            <v>299269</v>
          </cell>
          <cell r="Y77">
            <v>5040</v>
          </cell>
          <cell r="Z77">
            <v>868</v>
          </cell>
          <cell r="AA77">
            <v>583393</v>
          </cell>
          <cell r="AB77">
            <v>139393</v>
          </cell>
          <cell r="AC77">
            <v>85852505</v>
          </cell>
          <cell r="AD77">
            <v>85991898</v>
          </cell>
        </row>
        <row r="78">
          <cell r="B78" t="str">
            <v>DIRECT CONECT ASIG BROKER DE ASIGURARE S.R.L.</v>
          </cell>
          <cell r="C78">
            <v>56534</v>
          </cell>
          <cell r="E78">
            <v>7830</v>
          </cell>
          <cell r="J78">
            <v>30187</v>
          </cell>
          <cell r="K78">
            <v>376143</v>
          </cell>
          <cell r="L78">
            <v>2920634</v>
          </cell>
          <cell r="P78">
            <v>205032</v>
          </cell>
          <cell r="Q78">
            <v>1046349.0000000001</v>
          </cell>
          <cell r="R78">
            <v>180198</v>
          </cell>
          <cell r="S78">
            <v>3265671</v>
          </cell>
          <cell r="V78">
            <v>225877</v>
          </cell>
          <cell r="X78">
            <v>7767</v>
          </cell>
          <cell r="Y78">
            <v>1988</v>
          </cell>
          <cell r="AA78">
            <v>98426</v>
          </cell>
          <cell r="AB78">
            <v>64364.000000000007</v>
          </cell>
          <cell r="AC78">
            <v>8358272</v>
          </cell>
          <cell r="AD78">
            <v>8422636</v>
          </cell>
        </row>
        <row r="79">
          <cell r="B79" t="str">
            <v>DIREKTASIG FILADELFIA BROKER DE ASIGURARE S.R.L.</v>
          </cell>
          <cell r="C79">
            <v>15188.999999999998</v>
          </cell>
          <cell r="J79">
            <v>20934</v>
          </cell>
          <cell r="K79">
            <v>16028.999999999998</v>
          </cell>
          <cell r="L79">
            <v>1584982</v>
          </cell>
          <cell r="Q79">
            <v>1039035</v>
          </cell>
          <cell r="R79">
            <v>10762</v>
          </cell>
          <cell r="S79">
            <v>9931213</v>
          </cell>
          <cell r="V79">
            <v>100950</v>
          </cell>
          <cell r="X79">
            <v>37505</v>
          </cell>
          <cell r="Y79">
            <v>18082</v>
          </cell>
          <cell r="AA79">
            <v>283813</v>
          </cell>
          <cell r="AB79">
            <v>15188.999999999998</v>
          </cell>
          <cell r="AC79">
            <v>13043305.000000002</v>
          </cell>
          <cell r="AD79">
            <v>13058493.999999998</v>
          </cell>
        </row>
        <row r="80">
          <cell r="B80" t="str">
            <v>DOMAS INSURANCE BROKER DE ASIGURARE S.R.L.</v>
          </cell>
          <cell r="C80">
            <v>814174</v>
          </cell>
          <cell r="J80">
            <v>101037</v>
          </cell>
          <cell r="K80">
            <v>660864</v>
          </cell>
          <cell r="L80">
            <v>4970697</v>
          </cell>
          <cell r="O80">
            <v>1791</v>
          </cell>
          <cell r="Q80">
            <v>900135</v>
          </cell>
          <cell r="R80">
            <v>2365749</v>
          </cell>
          <cell r="S80">
            <v>66371687.000000007</v>
          </cell>
          <cell r="V80">
            <v>5878570</v>
          </cell>
          <cell r="X80">
            <v>290605</v>
          </cell>
          <cell r="Y80">
            <v>10437</v>
          </cell>
          <cell r="AB80">
            <v>814174</v>
          </cell>
          <cell r="AC80">
            <v>81551572</v>
          </cell>
          <cell r="AD80">
            <v>82365746</v>
          </cell>
        </row>
        <row r="81">
          <cell r="B81" t="str">
            <v>E.K.-B.D.P. BROKER DE ASIGURARE-REASIGURARE S.R.L.</v>
          </cell>
          <cell r="C81">
            <v>18211</v>
          </cell>
          <cell r="J81">
            <v>2381</v>
          </cell>
          <cell r="K81">
            <v>188610</v>
          </cell>
          <cell r="L81">
            <v>303865</v>
          </cell>
          <cell r="Q81">
            <v>202015</v>
          </cell>
          <cell r="S81">
            <v>395656.00000000006</v>
          </cell>
          <cell r="V81">
            <v>72221</v>
          </cell>
          <cell r="X81">
            <v>60326.999999999993</v>
          </cell>
          <cell r="AA81">
            <v>31521.999999999996</v>
          </cell>
          <cell r="AB81">
            <v>18211</v>
          </cell>
          <cell r="AC81">
            <v>1256597</v>
          </cell>
          <cell r="AD81">
            <v>1274808</v>
          </cell>
        </row>
        <row r="82">
          <cell r="B82" t="str">
            <v>EDEN PMB BROKER DE ASIGURARE S.R.L.</v>
          </cell>
          <cell r="C82">
            <v>99466.999999999985</v>
          </cell>
          <cell r="J82">
            <v>39311</v>
          </cell>
          <cell r="K82">
            <v>12652.999999999998</v>
          </cell>
          <cell r="L82">
            <v>548812</v>
          </cell>
          <cell r="Q82">
            <v>173707</v>
          </cell>
          <cell r="S82">
            <v>1345943</v>
          </cell>
          <cell r="V82">
            <v>15659.000000000002</v>
          </cell>
          <cell r="AB82">
            <v>99466.999999999985</v>
          </cell>
          <cell r="AC82">
            <v>2136085</v>
          </cell>
          <cell r="AD82">
            <v>2235552</v>
          </cell>
        </row>
        <row r="83">
          <cell r="B83" t="str">
            <v>ENERGO BROKER - BROKER DE ASIGURARE S.R.L.</v>
          </cell>
          <cell r="C83">
            <v>10329</v>
          </cell>
          <cell r="D83">
            <v>986</v>
          </cell>
          <cell r="J83">
            <v>51749</v>
          </cell>
          <cell r="K83">
            <v>37358</v>
          </cell>
          <cell r="L83">
            <v>3612384</v>
          </cell>
          <cell r="Q83">
            <v>2006130</v>
          </cell>
          <cell r="S83">
            <v>48285784</v>
          </cell>
          <cell r="V83">
            <v>660909</v>
          </cell>
          <cell r="X83">
            <v>152262</v>
          </cell>
          <cell r="Y83">
            <v>2448</v>
          </cell>
          <cell r="AA83">
            <v>433313.00000000006</v>
          </cell>
          <cell r="AB83">
            <v>11315</v>
          </cell>
          <cell r="AC83">
            <v>55242337</v>
          </cell>
          <cell r="AD83">
            <v>55253651.999999993</v>
          </cell>
        </row>
        <row r="84">
          <cell r="B84" t="str">
            <v>ENERGY BROKER DE ASIGURARE S.R.L.</v>
          </cell>
          <cell r="C84">
            <v>6200</v>
          </cell>
          <cell r="K84">
            <v>160640</v>
          </cell>
          <cell r="L84">
            <v>374566</v>
          </cell>
          <cell r="Q84">
            <v>144367</v>
          </cell>
          <cell r="S84">
            <v>1090054</v>
          </cell>
          <cell r="V84">
            <v>68385</v>
          </cell>
          <cell r="AB84">
            <v>6200</v>
          </cell>
          <cell r="AC84">
            <v>1838012</v>
          </cell>
          <cell r="AD84">
            <v>1844212</v>
          </cell>
        </row>
        <row r="85">
          <cell r="B85" t="str">
            <v>EURIAL BROKER DE ASIGURARE S.R.L.</v>
          </cell>
          <cell r="C85">
            <v>1161</v>
          </cell>
          <cell r="J85">
            <v>1108</v>
          </cell>
          <cell r="L85">
            <v>6318545</v>
          </cell>
          <cell r="O85">
            <v>7168</v>
          </cell>
          <cell r="P85">
            <v>4008</v>
          </cell>
          <cell r="Q85">
            <v>703405</v>
          </cell>
          <cell r="R85">
            <v>802617</v>
          </cell>
          <cell r="S85">
            <v>7610068</v>
          </cell>
          <cell r="V85">
            <v>63936</v>
          </cell>
          <cell r="X85">
            <v>10700</v>
          </cell>
          <cell r="AA85">
            <v>67481</v>
          </cell>
          <cell r="AB85">
            <v>1161</v>
          </cell>
          <cell r="AC85">
            <v>15589036</v>
          </cell>
          <cell r="AD85">
            <v>15590197</v>
          </cell>
        </row>
        <row r="86">
          <cell r="B86" t="str">
            <v>EUROTEX - BROKER DE ASIGURARE S.R.L.</v>
          </cell>
          <cell r="J86">
            <v>150</v>
          </cell>
          <cell r="L86">
            <v>34604</v>
          </cell>
          <cell r="Q86">
            <v>24201.999999999996</v>
          </cell>
          <cell r="S86">
            <v>295515</v>
          </cell>
          <cell r="V86">
            <v>15940</v>
          </cell>
          <cell r="AA86">
            <v>7446</v>
          </cell>
          <cell r="AC86">
            <v>377857</v>
          </cell>
          <cell r="AD86">
            <v>377857</v>
          </cell>
        </row>
        <row r="87">
          <cell r="B87" t="str">
            <v>EVEREST BROKER DE ASIGURARE S.R.L.</v>
          </cell>
          <cell r="J87">
            <v>1988</v>
          </cell>
          <cell r="K87">
            <v>267</v>
          </cell>
          <cell r="L87">
            <v>639590</v>
          </cell>
          <cell r="O87">
            <v>635311</v>
          </cell>
          <cell r="P87">
            <v>245957</v>
          </cell>
          <cell r="Q87">
            <v>336812</v>
          </cell>
          <cell r="R87">
            <v>13840.999999999998</v>
          </cell>
          <cell r="S87">
            <v>2945628</v>
          </cell>
          <cell r="U87">
            <v>290350</v>
          </cell>
          <cell r="V87">
            <v>92265</v>
          </cell>
          <cell r="X87">
            <v>2600</v>
          </cell>
          <cell r="AA87">
            <v>43864</v>
          </cell>
          <cell r="AC87">
            <v>5248473</v>
          </cell>
          <cell r="AD87">
            <v>5248473</v>
          </cell>
        </row>
        <row r="88">
          <cell r="B88" t="str">
            <v>EXPERT BROKER DE ASIGURARE S.R.L.</v>
          </cell>
          <cell r="C88">
            <v>96601</v>
          </cell>
          <cell r="E88">
            <v>1328</v>
          </cell>
          <cell r="J88">
            <v>69441</v>
          </cell>
          <cell r="K88">
            <v>15819.000000000002</v>
          </cell>
          <cell r="L88">
            <v>5133633</v>
          </cell>
          <cell r="P88">
            <v>9285</v>
          </cell>
          <cell r="Q88">
            <v>3540048</v>
          </cell>
          <cell r="R88">
            <v>3444651</v>
          </cell>
          <cell r="S88">
            <v>45958905</v>
          </cell>
          <cell r="V88">
            <v>439610.00000000006</v>
          </cell>
          <cell r="X88">
            <v>39866</v>
          </cell>
          <cell r="Y88">
            <v>9370</v>
          </cell>
          <cell r="AA88">
            <v>1000722</v>
          </cell>
          <cell r="AB88">
            <v>97929</v>
          </cell>
          <cell r="AC88">
            <v>59661350</v>
          </cell>
          <cell r="AD88">
            <v>59759279</v>
          </cell>
        </row>
        <row r="89">
          <cell r="B89" t="str">
            <v>EXPRESS INSURANCE BROKER S.R.L.</v>
          </cell>
          <cell r="C89">
            <v>17773</v>
          </cell>
          <cell r="K89">
            <v>5594</v>
          </cell>
          <cell r="L89">
            <v>1510132</v>
          </cell>
          <cell r="P89">
            <v>37979</v>
          </cell>
          <cell r="Q89">
            <v>779177</v>
          </cell>
          <cell r="S89">
            <v>2680220</v>
          </cell>
          <cell r="V89">
            <v>80038</v>
          </cell>
          <cell r="AA89">
            <v>88687</v>
          </cell>
          <cell r="AB89">
            <v>17773</v>
          </cell>
          <cell r="AC89">
            <v>5181827</v>
          </cell>
          <cell r="AD89">
            <v>5199600</v>
          </cell>
        </row>
        <row r="90">
          <cell r="B90" t="str">
            <v>FABRICA DE ASIGURARI - BROKER DE ASIGURARE SRL</v>
          </cell>
          <cell r="C90">
            <v>431425</v>
          </cell>
          <cell r="E90">
            <v>5474</v>
          </cell>
          <cell r="J90">
            <v>62246.999999999993</v>
          </cell>
          <cell r="K90">
            <v>226071.00000000003</v>
          </cell>
          <cell r="L90">
            <v>4272729</v>
          </cell>
          <cell r="N90">
            <v>135984</v>
          </cell>
          <cell r="O90">
            <v>3976</v>
          </cell>
          <cell r="P90">
            <v>16523</v>
          </cell>
          <cell r="Q90">
            <v>2263692</v>
          </cell>
          <cell r="R90">
            <v>645661</v>
          </cell>
          <cell r="S90">
            <v>18581074</v>
          </cell>
          <cell r="V90">
            <v>871932</v>
          </cell>
          <cell r="X90">
            <v>262423</v>
          </cell>
          <cell r="Y90">
            <v>7098</v>
          </cell>
          <cell r="AA90">
            <v>4570537</v>
          </cell>
          <cell r="AB90">
            <v>436899</v>
          </cell>
          <cell r="AC90">
            <v>31919947</v>
          </cell>
          <cell r="AD90">
            <v>32356846.000000004</v>
          </cell>
        </row>
        <row r="91">
          <cell r="B91" t="str">
            <v>FAIRWAY BROKER DE ASIGURARE S.R.L.</v>
          </cell>
          <cell r="O91">
            <v>969962</v>
          </cell>
          <cell r="U91">
            <v>1002648</v>
          </cell>
          <cell r="AC91">
            <v>1972610</v>
          </cell>
          <cell r="AD91">
            <v>1972610</v>
          </cell>
        </row>
        <row r="92">
          <cell r="B92" t="str">
            <v>FANBROK BROKER DE ASIGURARE - REASIGURARE S.R.L.</v>
          </cell>
          <cell r="J92">
            <v>992</v>
          </cell>
          <cell r="L92">
            <v>519343</v>
          </cell>
          <cell r="P92">
            <v>80445</v>
          </cell>
          <cell r="Q92">
            <v>96487</v>
          </cell>
          <cell r="S92">
            <v>3288553</v>
          </cell>
          <cell r="V92">
            <v>9603</v>
          </cell>
          <cell r="X92">
            <v>16820</v>
          </cell>
          <cell r="AA92">
            <v>27374.000000000004</v>
          </cell>
          <cell r="AC92">
            <v>4039617</v>
          </cell>
          <cell r="AD92">
            <v>4039617</v>
          </cell>
        </row>
        <row r="93">
          <cell r="B93" t="str">
            <v>FAST BROKERS - BROKER DE ASIGURARE - REASIGURARE S.R.L.</v>
          </cell>
          <cell r="C93">
            <v>184707</v>
          </cell>
          <cell r="J93">
            <v>622724</v>
          </cell>
          <cell r="K93">
            <v>99</v>
          </cell>
          <cell r="L93">
            <v>1026279.0000000001</v>
          </cell>
          <cell r="Q93">
            <v>105196</v>
          </cell>
          <cell r="S93">
            <v>1420810</v>
          </cell>
          <cell r="V93">
            <v>215722.00000000003</v>
          </cell>
          <cell r="X93">
            <v>7782</v>
          </cell>
          <cell r="AA93">
            <v>4861</v>
          </cell>
          <cell r="AB93">
            <v>184707</v>
          </cell>
          <cell r="AC93">
            <v>3403472.9999999995</v>
          </cell>
          <cell r="AD93">
            <v>3588180</v>
          </cell>
        </row>
        <row r="94">
          <cell r="B94" t="str">
            <v>FEHU BROKER DE ASIGURARE S.R.L.</v>
          </cell>
          <cell r="C94">
            <v>20159</v>
          </cell>
          <cell r="J94">
            <v>20</v>
          </cell>
          <cell r="K94">
            <v>1070</v>
          </cell>
          <cell r="L94">
            <v>363625</v>
          </cell>
          <cell r="Q94">
            <v>318250</v>
          </cell>
          <cell r="S94">
            <v>423902.99999999994</v>
          </cell>
          <cell r="V94">
            <v>82329</v>
          </cell>
          <cell r="X94">
            <v>24720</v>
          </cell>
          <cell r="AA94">
            <v>27904</v>
          </cell>
          <cell r="AB94">
            <v>20159</v>
          </cell>
          <cell r="AC94">
            <v>1241821</v>
          </cell>
          <cell r="AD94">
            <v>1261980</v>
          </cell>
        </row>
        <row r="95">
          <cell r="B95" t="str">
            <v>FEM - BROKER DE ASIGURARE S.R.L.</v>
          </cell>
          <cell r="C95">
            <v>1266</v>
          </cell>
          <cell r="J95">
            <v>3003</v>
          </cell>
          <cell r="L95">
            <v>51003</v>
          </cell>
          <cell r="Q95">
            <v>34197</v>
          </cell>
          <cell r="R95">
            <v>17139</v>
          </cell>
          <cell r="S95">
            <v>54217.000000000007</v>
          </cell>
          <cell r="V95">
            <v>1491</v>
          </cell>
          <cell r="AA95">
            <v>4274</v>
          </cell>
          <cell r="AB95">
            <v>1266</v>
          </cell>
          <cell r="AC95">
            <v>165324</v>
          </cell>
          <cell r="AD95">
            <v>166590</v>
          </cell>
        </row>
        <row r="96">
          <cell r="B96" t="str">
            <v>FILAS BROKER DE ASIGURARE S.R.L.</v>
          </cell>
          <cell r="C96">
            <v>403</v>
          </cell>
          <cell r="J96">
            <v>6530</v>
          </cell>
          <cell r="K96">
            <v>24376</v>
          </cell>
          <cell r="L96">
            <v>1973549.9999999998</v>
          </cell>
          <cell r="Q96">
            <v>1309552</v>
          </cell>
          <cell r="S96">
            <v>3713201.9999999995</v>
          </cell>
          <cell r="V96">
            <v>358200</v>
          </cell>
          <cell r="X96">
            <v>16750</v>
          </cell>
          <cell r="AA96">
            <v>99154.000000000015</v>
          </cell>
          <cell r="AB96">
            <v>403</v>
          </cell>
          <cell r="AC96">
            <v>7501314</v>
          </cell>
          <cell r="AD96">
            <v>7501717</v>
          </cell>
        </row>
        <row r="97">
          <cell r="B97" t="str">
            <v>FINANCIAL SERVICES GROUP BROKER DE ASIGURARE-REASIGURARE S.R.L.</v>
          </cell>
          <cell r="C97">
            <v>107242</v>
          </cell>
          <cell r="J97">
            <v>6829</v>
          </cell>
          <cell r="K97">
            <v>82541</v>
          </cell>
          <cell r="L97">
            <v>1251249</v>
          </cell>
          <cell r="N97">
            <v>2986</v>
          </cell>
          <cell r="P97">
            <v>110857</v>
          </cell>
          <cell r="Q97">
            <v>751930</v>
          </cell>
          <cell r="R97">
            <v>46198</v>
          </cell>
          <cell r="S97">
            <v>3595558</v>
          </cell>
          <cell r="V97">
            <v>89185</v>
          </cell>
          <cell r="X97">
            <v>33221</v>
          </cell>
          <cell r="Y97">
            <v>2346</v>
          </cell>
          <cell r="AA97">
            <v>69883</v>
          </cell>
          <cell r="AB97">
            <v>107242</v>
          </cell>
          <cell r="AC97">
            <v>6042783</v>
          </cell>
          <cell r="AD97">
            <v>6150025.0000000009</v>
          </cell>
        </row>
        <row r="98">
          <cell r="B98" t="str">
            <v>FLASH BROKER DE ASIGURARE SRL</v>
          </cell>
          <cell r="J98">
            <v>66084</v>
          </cell>
          <cell r="K98">
            <v>10122</v>
          </cell>
          <cell r="L98">
            <v>195245</v>
          </cell>
          <cell r="Q98">
            <v>255025</v>
          </cell>
          <cell r="R98">
            <v>11001</v>
          </cell>
          <cell r="S98">
            <v>33985</v>
          </cell>
          <cell r="V98">
            <v>83540</v>
          </cell>
          <cell r="AA98">
            <v>275</v>
          </cell>
          <cell r="AC98">
            <v>655277</v>
          </cell>
          <cell r="AD98">
            <v>655277</v>
          </cell>
        </row>
        <row r="99">
          <cell r="B99" t="str">
            <v>FLY INSURANCE - BROKER DE ASIGURARE REASIG.SRL</v>
          </cell>
          <cell r="C99">
            <v>18692</v>
          </cell>
          <cell r="J99">
            <v>392397</v>
          </cell>
          <cell r="K99">
            <v>183382</v>
          </cell>
          <cell r="L99">
            <v>864045</v>
          </cell>
          <cell r="N99">
            <v>9950</v>
          </cell>
          <cell r="O99">
            <v>498</v>
          </cell>
          <cell r="P99">
            <v>1414</v>
          </cell>
          <cell r="Q99">
            <v>23912559</v>
          </cell>
          <cell r="S99">
            <v>1934883</v>
          </cell>
          <cell r="V99">
            <v>2581856</v>
          </cell>
          <cell r="X99">
            <v>7961880</v>
          </cell>
          <cell r="AA99">
            <v>72618</v>
          </cell>
          <cell r="AB99">
            <v>18692</v>
          </cell>
          <cell r="AC99">
            <v>37915482</v>
          </cell>
          <cell r="AD99">
            <v>37934174</v>
          </cell>
        </row>
        <row r="100">
          <cell r="B100" t="str">
            <v>FORSAFE BROKER DE ASIGURARE S.R.L.</v>
          </cell>
          <cell r="C100">
            <v>8450</v>
          </cell>
          <cell r="J100">
            <v>1842</v>
          </cell>
          <cell r="K100">
            <v>10664</v>
          </cell>
          <cell r="L100">
            <v>1330770</v>
          </cell>
          <cell r="Q100">
            <v>674676</v>
          </cell>
          <cell r="R100">
            <v>563</v>
          </cell>
          <cell r="S100">
            <v>2746133</v>
          </cell>
          <cell r="V100">
            <v>387687</v>
          </cell>
          <cell r="X100">
            <v>92339</v>
          </cell>
          <cell r="Z100">
            <v>12</v>
          </cell>
          <cell r="AA100">
            <v>122444</v>
          </cell>
          <cell r="AB100">
            <v>8450</v>
          </cell>
          <cell r="AC100">
            <v>5367130</v>
          </cell>
          <cell r="AD100">
            <v>5375580</v>
          </cell>
        </row>
        <row r="101">
          <cell r="B101" t="str">
            <v>FORUM INSURANCE BROKER S.R.L.</v>
          </cell>
          <cell r="C101">
            <v>2955</v>
          </cell>
          <cell r="K101">
            <v>197108</v>
          </cell>
          <cell r="L101">
            <v>4099718.0000000005</v>
          </cell>
          <cell r="O101">
            <v>1330</v>
          </cell>
          <cell r="Q101">
            <v>671479</v>
          </cell>
          <cell r="S101">
            <v>6049332.0000000009</v>
          </cell>
          <cell r="V101">
            <v>101037</v>
          </cell>
          <cell r="X101">
            <v>2676</v>
          </cell>
          <cell r="AB101">
            <v>2955</v>
          </cell>
          <cell r="AC101">
            <v>11122680</v>
          </cell>
          <cell r="AD101">
            <v>11125635</v>
          </cell>
        </row>
        <row r="102">
          <cell r="B102" t="str">
            <v>FREEDOM INSURANCE BROKER S.R.L.</v>
          </cell>
          <cell r="C102">
            <v>63733</v>
          </cell>
          <cell r="J102">
            <v>31241</v>
          </cell>
          <cell r="K102">
            <v>141920</v>
          </cell>
          <cell r="L102">
            <v>2717693</v>
          </cell>
          <cell r="N102">
            <v>3484</v>
          </cell>
          <cell r="O102">
            <v>4555</v>
          </cell>
          <cell r="P102">
            <v>8531</v>
          </cell>
          <cell r="Q102">
            <v>2215343</v>
          </cell>
          <cell r="R102">
            <v>13138</v>
          </cell>
          <cell r="S102">
            <v>7672480</v>
          </cell>
          <cell r="V102">
            <v>405266.99999999994</v>
          </cell>
          <cell r="X102">
            <v>893490</v>
          </cell>
          <cell r="Y102">
            <v>9004</v>
          </cell>
          <cell r="Z102">
            <v>3</v>
          </cell>
          <cell r="AA102">
            <v>147026</v>
          </cell>
          <cell r="AB102">
            <v>63733</v>
          </cell>
          <cell r="AC102">
            <v>14263175</v>
          </cell>
          <cell r="AD102">
            <v>14326907.999999998</v>
          </cell>
        </row>
        <row r="103">
          <cell r="B103" t="str">
            <v>FREYA INSUR BROKER DE ASIGURARE-REASIGURARE SRL</v>
          </cell>
          <cell r="C103">
            <v>9706</v>
          </cell>
          <cell r="J103">
            <v>11550</v>
          </cell>
          <cell r="L103">
            <v>576328</v>
          </cell>
          <cell r="M103">
            <v>10630</v>
          </cell>
          <cell r="O103">
            <v>48265.000000000007</v>
          </cell>
          <cell r="P103">
            <v>9075</v>
          </cell>
          <cell r="Q103">
            <v>360892</v>
          </cell>
          <cell r="R103">
            <v>160315</v>
          </cell>
          <cell r="S103">
            <v>3085811.9999999995</v>
          </cell>
          <cell r="U103">
            <v>24833.999999999996</v>
          </cell>
          <cell r="V103">
            <v>91096</v>
          </cell>
          <cell r="X103">
            <v>10888</v>
          </cell>
          <cell r="Y103">
            <v>34</v>
          </cell>
          <cell r="Z103">
            <v>5</v>
          </cell>
          <cell r="AA103">
            <v>152039</v>
          </cell>
          <cell r="AB103">
            <v>9706</v>
          </cell>
          <cell r="AC103">
            <v>4541763</v>
          </cell>
          <cell r="AD103">
            <v>4551469</v>
          </cell>
        </row>
        <row r="104">
          <cell r="B104" t="str">
            <v>FUNK INTERNATIONAL ROMANIA BROKER DE ASIGURARE - REASIGURARE S.R.L.</v>
          </cell>
          <cell r="C104">
            <v>912236</v>
          </cell>
          <cell r="J104">
            <v>49603</v>
          </cell>
          <cell r="K104">
            <v>4543757</v>
          </cell>
          <cell r="L104">
            <v>1701998.0000000002</v>
          </cell>
          <cell r="O104">
            <v>611360</v>
          </cell>
          <cell r="P104">
            <v>164064</v>
          </cell>
          <cell r="Q104">
            <v>3602874</v>
          </cell>
          <cell r="R104">
            <v>4324911</v>
          </cell>
          <cell r="S104">
            <v>828526</v>
          </cell>
          <cell r="V104">
            <v>2645867</v>
          </cell>
          <cell r="X104">
            <v>207963.99999999997</v>
          </cell>
          <cell r="AA104">
            <v>57806.999999999993</v>
          </cell>
          <cell r="AB104">
            <v>912236</v>
          </cell>
          <cell r="AC104">
            <v>18738731</v>
          </cell>
          <cell r="AD104">
            <v>19650967</v>
          </cell>
        </row>
        <row r="105">
          <cell r="B105" t="str">
            <v>GELIAS BROKER DE ASIGURARE S.R.L.</v>
          </cell>
          <cell r="C105">
            <v>73978</v>
          </cell>
          <cell r="J105">
            <v>17944</v>
          </cell>
          <cell r="K105">
            <v>158644</v>
          </cell>
          <cell r="L105">
            <v>2487047</v>
          </cell>
          <cell r="P105">
            <v>30775</v>
          </cell>
          <cell r="Q105">
            <v>1326179</v>
          </cell>
          <cell r="R105">
            <v>24692117</v>
          </cell>
          <cell r="S105">
            <v>2899036</v>
          </cell>
          <cell r="T105">
            <v>45002</v>
          </cell>
          <cell r="V105">
            <v>218958</v>
          </cell>
          <cell r="X105">
            <v>28797</v>
          </cell>
          <cell r="AA105">
            <v>74502</v>
          </cell>
          <cell r="AB105">
            <v>73978</v>
          </cell>
          <cell r="AC105">
            <v>31979000.999999996</v>
          </cell>
          <cell r="AD105">
            <v>32052979</v>
          </cell>
        </row>
        <row r="106">
          <cell r="B106" t="str">
            <v>GENERAL BROKER DE ASIGURARE SRL</v>
          </cell>
          <cell r="J106">
            <v>209818</v>
          </cell>
          <cell r="L106">
            <v>235133.00000000003</v>
          </cell>
          <cell r="N106">
            <v>1417</v>
          </cell>
          <cell r="P106">
            <v>1243</v>
          </cell>
          <cell r="Q106">
            <v>14612.999999999998</v>
          </cell>
          <cell r="R106">
            <v>21880</v>
          </cell>
          <cell r="S106">
            <v>722990</v>
          </cell>
          <cell r="V106">
            <v>14468</v>
          </cell>
          <cell r="Y106">
            <v>4800</v>
          </cell>
          <cell r="AA106">
            <v>9259</v>
          </cell>
          <cell r="AC106">
            <v>1235621</v>
          </cell>
          <cell r="AD106">
            <v>1235621</v>
          </cell>
        </row>
        <row r="107">
          <cell r="B107" t="str">
            <v>GENIUS INSURANCE BROKER S.R.L.</v>
          </cell>
          <cell r="C107">
            <v>3574</v>
          </cell>
          <cell r="J107">
            <v>2654</v>
          </cell>
          <cell r="L107">
            <v>383607.99999999994</v>
          </cell>
          <cell r="Q107">
            <v>63680</v>
          </cell>
          <cell r="S107">
            <v>897486</v>
          </cell>
          <cell r="V107">
            <v>6114</v>
          </cell>
          <cell r="AA107">
            <v>13680.999999999998</v>
          </cell>
          <cell r="AB107">
            <v>3574</v>
          </cell>
          <cell r="AC107">
            <v>1367223</v>
          </cell>
          <cell r="AD107">
            <v>1370797</v>
          </cell>
        </row>
        <row r="108">
          <cell r="B108" t="str">
            <v>GEPA BROKER DE ASIGURARE S.R.L</v>
          </cell>
          <cell r="C108">
            <v>131246</v>
          </cell>
          <cell r="J108">
            <v>38151</v>
          </cell>
          <cell r="K108">
            <v>242350</v>
          </cell>
          <cell r="L108">
            <v>1338099</v>
          </cell>
          <cell r="P108">
            <v>2640</v>
          </cell>
          <cell r="Q108">
            <v>775302</v>
          </cell>
          <cell r="R108">
            <v>1014379</v>
          </cell>
          <cell r="S108">
            <v>17182862</v>
          </cell>
          <cell r="V108">
            <v>380684</v>
          </cell>
          <cell r="X108">
            <v>86163</v>
          </cell>
          <cell r="Y108">
            <v>12519.000000000002</v>
          </cell>
          <cell r="AB108">
            <v>131246</v>
          </cell>
          <cell r="AC108">
            <v>21073149</v>
          </cell>
          <cell r="AD108">
            <v>21204395</v>
          </cell>
        </row>
        <row r="109">
          <cell r="B109" t="str">
            <v>GLOBAL ASSISTANCE BROKER DE ASIGURARE S.R.L.</v>
          </cell>
          <cell r="C109">
            <v>98887.999999999985</v>
          </cell>
          <cell r="J109">
            <v>46331</v>
          </cell>
          <cell r="K109">
            <v>221374</v>
          </cell>
          <cell r="L109">
            <v>4159156</v>
          </cell>
          <cell r="O109">
            <v>5472</v>
          </cell>
          <cell r="P109">
            <v>26919</v>
          </cell>
          <cell r="Q109">
            <v>4190830</v>
          </cell>
          <cell r="R109">
            <v>455241</v>
          </cell>
          <cell r="S109">
            <v>19443359</v>
          </cell>
          <cell r="V109">
            <v>458739</v>
          </cell>
          <cell r="W109">
            <v>29055</v>
          </cell>
          <cell r="X109">
            <v>693319</v>
          </cell>
          <cell r="Y109">
            <v>12640</v>
          </cell>
          <cell r="AA109">
            <v>325273</v>
          </cell>
          <cell r="AB109">
            <v>98887.999999999985</v>
          </cell>
          <cell r="AC109">
            <v>30067708</v>
          </cell>
          <cell r="AD109">
            <v>30166596</v>
          </cell>
        </row>
        <row r="110">
          <cell r="B110" t="str">
            <v>GLOBAL RISK SERVICES - INSURANCE BROKER S.R.L.</v>
          </cell>
          <cell r="C110">
            <v>1116</v>
          </cell>
          <cell r="J110">
            <v>52781</v>
          </cell>
          <cell r="K110">
            <v>33883</v>
          </cell>
          <cell r="L110">
            <v>1064805</v>
          </cell>
          <cell r="P110">
            <v>223083</v>
          </cell>
          <cell r="Q110">
            <v>355406</v>
          </cell>
          <cell r="R110">
            <v>643734</v>
          </cell>
          <cell r="S110">
            <v>38940818</v>
          </cell>
          <cell r="V110">
            <v>257138</v>
          </cell>
          <cell r="X110">
            <v>83016</v>
          </cell>
          <cell r="Y110">
            <v>1154</v>
          </cell>
          <cell r="AA110">
            <v>141674</v>
          </cell>
          <cell r="AB110">
            <v>1116</v>
          </cell>
          <cell r="AC110">
            <v>41797492</v>
          </cell>
          <cell r="AD110">
            <v>41798608</v>
          </cell>
        </row>
        <row r="111">
          <cell r="B111" t="str">
            <v>GLOBASIG BROKER DE ASIGURARE-REASIGURARE S.R.L. (FOSTA GLOBASIG 2002 BROKER DE ASIGURARE-REASIGURARE S.R.L.)</v>
          </cell>
          <cell r="L111">
            <v>2222</v>
          </cell>
          <cell r="V111">
            <v>448</v>
          </cell>
          <cell r="AC111">
            <v>2670</v>
          </cell>
          <cell r="AD111">
            <v>2670</v>
          </cell>
        </row>
        <row r="112">
          <cell r="B112" t="str">
            <v>GT BROKER DE ASIGURARE S.R.L.</v>
          </cell>
          <cell r="C112">
            <v>10215</v>
          </cell>
          <cell r="J112">
            <v>80058</v>
          </cell>
          <cell r="K112">
            <v>4603</v>
          </cell>
          <cell r="L112">
            <v>2962920</v>
          </cell>
          <cell r="Q112">
            <v>1020477</v>
          </cell>
          <cell r="R112">
            <v>20658</v>
          </cell>
          <cell r="S112">
            <v>25907448</v>
          </cell>
          <cell r="V112">
            <v>83874</v>
          </cell>
          <cell r="X112">
            <v>3729</v>
          </cell>
          <cell r="Y112">
            <v>1293</v>
          </cell>
          <cell r="AA112">
            <v>322019</v>
          </cell>
          <cell r="AB112">
            <v>10215</v>
          </cell>
          <cell r="AC112">
            <v>30407079</v>
          </cell>
          <cell r="AD112">
            <v>30417293.999999996</v>
          </cell>
        </row>
        <row r="113">
          <cell r="B113" t="str">
            <v>HERMANNSTADT BROKER DE ASIGURARE - REASIGURARE S.R.L.</v>
          </cell>
          <cell r="C113">
            <v>80462</v>
          </cell>
          <cell r="J113">
            <v>177882</v>
          </cell>
          <cell r="K113">
            <v>1784565.0000000002</v>
          </cell>
          <cell r="L113">
            <v>2568990</v>
          </cell>
          <cell r="P113">
            <v>68075</v>
          </cell>
          <cell r="Q113">
            <v>1999282</v>
          </cell>
          <cell r="S113">
            <v>4675163</v>
          </cell>
          <cell r="V113">
            <v>427081</v>
          </cell>
          <cell r="X113">
            <v>227923</v>
          </cell>
          <cell r="AB113">
            <v>80462</v>
          </cell>
          <cell r="AC113">
            <v>11928961</v>
          </cell>
          <cell r="AD113">
            <v>12009423</v>
          </cell>
        </row>
        <row r="114">
          <cell r="B114" t="str">
            <v>HOBBIT BROKER DE ASIGURARE REASIGURARE S.R.L.</v>
          </cell>
          <cell r="C114">
            <v>315</v>
          </cell>
          <cell r="J114">
            <v>1900</v>
          </cell>
          <cell r="K114">
            <v>420466</v>
          </cell>
          <cell r="L114">
            <v>3612531</v>
          </cell>
          <cell r="P114">
            <v>447860</v>
          </cell>
          <cell r="Q114">
            <v>3248464</v>
          </cell>
          <cell r="R114">
            <v>2834241</v>
          </cell>
          <cell r="S114">
            <v>2148452</v>
          </cell>
          <cell r="V114">
            <v>94348</v>
          </cell>
          <cell r="W114">
            <v>928079.00000000012</v>
          </cell>
          <cell r="X114">
            <v>162294</v>
          </cell>
          <cell r="AA114">
            <v>43575</v>
          </cell>
          <cell r="AB114">
            <v>315</v>
          </cell>
          <cell r="AC114">
            <v>13942210</v>
          </cell>
          <cell r="AD114">
            <v>13942525</v>
          </cell>
        </row>
        <row r="115">
          <cell r="B115" t="str">
            <v>HOLFIN INSURANCE REINSURANCE BROKER S.A.</v>
          </cell>
          <cell r="C115">
            <v>647285</v>
          </cell>
          <cell r="J115">
            <v>234123</v>
          </cell>
          <cell r="K115">
            <v>157102</v>
          </cell>
          <cell r="L115">
            <v>3225457</v>
          </cell>
          <cell r="P115">
            <v>6335</v>
          </cell>
          <cell r="Q115">
            <v>2926766</v>
          </cell>
          <cell r="R115">
            <v>251605</v>
          </cell>
          <cell r="S115">
            <v>2057031.9999999998</v>
          </cell>
          <cell r="V115">
            <v>475754.99999999994</v>
          </cell>
          <cell r="W115">
            <v>10125</v>
          </cell>
          <cell r="X115">
            <v>179924</v>
          </cell>
          <cell r="AA115">
            <v>17628</v>
          </cell>
          <cell r="AB115">
            <v>647285</v>
          </cell>
          <cell r="AC115">
            <v>9541852</v>
          </cell>
          <cell r="AD115">
            <v>10189137</v>
          </cell>
        </row>
        <row r="116">
          <cell r="B116" t="str">
            <v>IDEEA INTERMED INSURANCE BROKER DE ASIGURARE S.R.L</v>
          </cell>
          <cell r="C116">
            <v>7822</v>
          </cell>
          <cell r="D116">
            <v>3787</v>
          </cell>
          <cell r="J116">
            <v>26222.000000000004</v>
          </cell>
          <cell r="L116">
            <v>405665.00000000006</v>
          </cell>
          <cell r="P116">
            <v>33445</v>
          </cell>
          <cell r="Q116">
            <v>500853</v>
          </cell>
          <cell r="S116">
            <v>392906</v>
          </cell>
          <cell r="V116">
            <v>53813</v>
          </cell>
          <cell r="Y116">
            <v>3757</v>
          </cell>
          <cell r="AA116">
            <v>198</v>
          </cell>
          <cell r="AB116">
            <v>11609</v>
          </cell>
          <cell r="AC116">
            <v>1416859</v>
          </cell>
          <cell r="AD116">
            <v>1428468</v>
          </cell>
        </row>
        <row r="117">
          <cell r="B117" t="str">
            <v>IMOSIG BROKER DE ASIGURARE S.R.L.</v>
          </cell>
          <cell r="C117">
            <v>1936</v>
          </cell>
          <cell r="J117">
            <v>1937</v>
          </cell>
          <cell r="K117">
            <v>1622</v>
          </cell>
          <cell r="L117">
            <v>196990</v>
          </cell>
          <cell r="P117">
            <v>6673</v>
          </cell>
          <cell r="Q117">
            <v>73564</v>
          </cell>
          <cell r="S117">
            <v>1056420</v>
          </cell>
          <cell r="V117">
            <v>7375</v>
          </cell>
          <cell r="X117">
            <v>14260</v>
          </cell>
          <cell r="AA117">
            <v>12732.999999999998</v>
          </cell>
          <cell r="AB117">
            <v>1936</v>
          </cell>
          <cell r="AC117">
            <v>1371574</v>
          </cell>
          <cell r="AD117">
            <v>1373510</v>
          </cell>
        </row>
        <row r="118">
          <cell r="B118" t="str">
            <v>IMPULS BROKER DE ASIGURARE SRL</v>
          </cell>
          <cell r="C118">
            <v>21699</v>
          </cell>
          <cell r="L118">
            <v>77360871</v>
          </cell>
          <cell r="Q118">
            <v>723866</v>
          </cell>
          <cell r="R118">
            <v>55302</v>
          </cell>
          <cell r="S118">
            <v>28805492</v>
          </cell>
          <cell r="V118">
            <v>4952</v>
          </cell>
          <cell r="AA118">
            <v>196</v>
          </cell>
          <cell r="AB118">
            <v>21699</v>
          </cell>
          <cell r="AC118">
            <v>106950679.00000001</v>
          </cell>
          <cell r="AD118">
            <v>106972378.00000001</v>
          </cell>
        </row>
        <row r="119">
          <cell r="B119" t="str">
            <v>INCHCAPE BROKER DE ASIGURARE S.R.L</v>
          </cell>
          <cell r="J119">
            <v>50</v>
          </cell>
          <cell r="L119">
            <v>9595366</v>
          </cell>
          <cell r="Q119">
            <v>547080</v>
          </cell>
          <cell r="S119">
            <v>4154257</v>
          </cell>
          <cell r="V119">
            <v>34669</v>
          </cell>
          <cell r="AA119">
            <v>7687</v>
          </cell>
          <cell r="AC119">
            <v>14339109</v>
          </cell>
          <cell r="AD119">
            <v>14339109</v>
          </cell>
        </row>
        <row r="120">
          <cell r="B120" t="str">
            <v>INK CONSULTANTA - BROKER DE ASIGURARE S.R.L.</v>
          </cell>
          <cell r="C120">
            <v>75162</v>
          </cell>
          <cell r="J120">
            <v>57134.999999999993</v>
          </cell>
          <cell r="K120">
            <v>87014</v>
          </cell>
          <cell r="L120">
            <v>874155</v>
          </cell>
          <cell r="O120">
            <v>13428.999999999998</v>
          </cell>
          <cell r="Q120">
            <v>795093.99999999988</v>
          </cell>
          <cell r="R120">
            <v>86221</v>
          </cell>
          <cell r="S120">
            <v>1474815</v>
          </cell>
          <cell r="V120">
            <v>283716</v>
          </cell>
          <cell r="Y120">
            <v>2430</v>
          </cell>
          <cell r="AA120">
            <v>86249</v>
          </cell>
          <cell r="AB120">
            <v>75162</v>
          </cell>
          <cell r="AC120">
            <v>3760258</v>
          </cell>
          <cell r="AD120">
            <v>3835420</v>
          </cell>
        </row>
        <row r="121">
          <cell r="B121" t="str">
            <v>INSURER BROKER DE ASIGURARE REASIG. SRL</v>
          </cell>
          <cell r="C121">
            <v>24857</v>
          </cell>
          <cell r="J121">
            <v>268794</v>
          </cell>
          <cell r="K121">
            <v>191409</v>
          </cell>
          <cell r="L121">
            <v>3847844</v>
          </cell>
          <cell r="O121">
            <v>15063.000000000002</v>
          </cell>
          <cell r="P121">
            <v>135323</v>
          </cell>
          <cell r="Q121">
            <v>3945241</v>
          </cell>
          <cell r="R121">
            <v>814134</v>
          </cell>
          <cell r="S121">
            <v>7491345.0000000009</v>
          </cell>
          <cell r="V121">
            <v>1001168</v>
          </cell>
          <cell r="X121">
            <v>91652</v>
          </cell>
          <cell r="Y121">
            <v>97130</v>
          </cell>
          <cell r="AA121">
            <v>1498</v>
          </cell>
          <cell r="AB121">
            <v>24857</v>
          </cell>
          <cell r="AC121">
            <v>17900601</v>
          </cell>
          <cell r="AD121">
            <v>17925458</v>
          </cell>
        </row>
        <row r="122">
          <cell r="B122" t="str">
            <v>INSUROM BROKER DE ASIGURARE - REASIGURARE S.R.L.</v>
          </cell>
          <cell r="K122">
            <v>1070</v>
          </cell>
          <cell r="L122">
            <v>145576</v>
          </cell>
          <cell r="O122">
            <v>8902</v>
          </cell>
          <cell r="P122">
            <v>1493</v>
          </cell>
          <cell r="Q122">
            <v>42583</v>
          </cell>
          <cell r="S122">
            <v>463309</v>
          </cell>
          <cell r="V122">
            <v>58934</v>
          </cell>
          <cell r="AA122">
            <v>15526</v>
          </cell>
          <cell r="AC122">
            <v>737393</v>
          </cell>
          <cell r="AD122">
            <v>737393</v>
          </cell>
        </row>
        <row r="123">
          <cell r="B123" t="str">
            <v>INTEGRA BROKER DE ASIGURARE S.R.L.</v>
          </cell>
          <cell r="C123">
            <v>25735</v>
          </cell>
          <cell r="J123">
            <v>21464</v>
          </cell>
          <cell r="K123">
            <v>315660</v>
          </cell>
          <cell r="L123">
            <v>4102105</v>
          </cell>
          <cell r="P123">
            <v>78957</v>
          </cell>
          <cell r="Q123">
            <v>1263187</v>
          </cell>
          <cell r="R123">
            <v>250525.00000000003</v>
          </cell>
          <cell r="S123">
            <v>21391606</v>
          </cell>
          <cell r="V123">
            <v>428508</v>
          </cell>
          <cell r="X123">
            <v>638771</v>
          </cell>
          <cell r="Y123">
            <v>1640</v>
          </cell>
          <cell r="AA123">
            <v>393599</v>
          </cell>
          <cell r="AB123">
            <v>25735</v>
          </cell>
          <cell r="AC123">
            <v>28886022</v>
          </cell>
          <cell r="AD123">
            <v>28911757</v>
          </cell>
        </row>
        <row r="124">
          <cell r="B124" t="str">
            <v>INTEGRITY GECAST BROKER DE ASIGURARE S.R.L.</v>
          </cell>
          <cell r="C124">
            <v>189870</v>
          </cell>
          <cell r="J124">
            <v>2033</v>
          </cell>
          <cell r="L124">
            <v>3115131</v>
          </cell>
          <cell r="P124">
            <v>127642.99999999999</v>
          </cell>
          <cell r="Q124">
            <v>660117</v>
          </cell>
          <cell r="R124">
            <v>12467.000000000002</v>
          </cell>
          <cell r="S124">
            <v>4958849</v>
          </cell>
          <cell r="V124">
            <v>332226</v>
          </cell>
          <cell r="X124">
            <v>400</v>
          </cell>
          <cell r="AA124">
            <v>101007</v>
          </cell>
          <cell r="AB124">
            <v>189870</v>
          </cell>
          <cell r="AC124">
            <v>9309873</v>
          </cell>
          <cell r="AD124">
            <v>9499743</v>
          </cell>
        </row>
        <row r="125">
          <cell r="B125" t="str">
            <v>INTER ACTIV BROKER DE ASIGURARE - REASIGURARE S.R.L</v>
          </cell>
          <cell r="C125">
            <v>34</v>
          </cell>
          <cell r="J125">
            <v>120</v>
          </cell>
          <cell r="L125">
            <v>22994</v>
          </cell>
          <cell r="P125">
            <v>19190</v>
          </cell>
          <cell r="Q125">
            <v>37324</v>
          </cell>
          <cell r="S125">
            <v>145729</v>
          </cell>
          <cell r="V125">
            <v>5897</v>
          </cell>
          <cell r="AA125">
            <v>3166</v>
          </cell>
          <cell r="AB125">
            <v>34</v>
          </cell>
          <cell r="AC125">
            <v>234420</v>
          </cell>
          <cell r="AD125">
            <v>234453.99999999997</v>
          </cell>
        </row>
        <row r="126">
          <cell r="B126" t="str">
            <v>INTER BROKER DE ASIGURARE S.R.L.</v>
          </cell>
          <cell r="C126">
            <v>3572321</v>
          </cell>
          <cell r="E126">
            <v>1555499</v>
          </cell>
          <cell r="J126">
            <v>940707.99999999988</v>
          </cell>
          <cell r="K126">
            <v>2586776</v>
          </cell>
          <cell r="L126">
            <v>57430552</v>
          </cell>
          <cell r="M126">
            <v>53040</v>
          </cell>
          <cell r="N126">
            <v>101725</v>
          </cell>
          <cell r="O126">
            <v>128802.00000000001</v>
          </cell>
          <cell r="P126">
            <v>574226</v>
          </cell>
          <cell r="Q126">
            <v>33845755</v>
          </cell>
          <cell r="R126">
            <v>4042586</v>
          </cell>
          <cell r="S126">
            <v>541517646</v>
          </cell>
          <cell r="T126">
            <v>1990</v>
          </cell>
          <cell r="V126">
            <v>7450849.9999999991</v>
          </cell>
          <cell r="X126">
            <v>9882134</v>
          </cell>
          <cell r="Y126">
            <v>226416.00000000003</v>
          </cell>
          <cell r="AA126">
            <v>7631964</v>
          </cell>
          <cell r="AB126">
            <v>5127820</v>
          </cell>
          <cell r="AC126">
            <v>666415170</v>
          </cell>
          <cell r="AD126">
            <v>671542990</v>
          </cell>
        </row>
        <row r="127">
          <cell r="B127" t="str">
            <v>INTERALIA INSURANCE BROKER S.R.L.</v>
          </cell>
          <cell r="C127">
            <v>365</v>
          </cell>
          <cell r="J127">
            <v>146</v>
          </cell>
          <cell r="K127">
            <v>10215</v>
          </cell>
          <cell r="L127">
            <v>96121</v>
          </cell>
          <cell r="Q127">
            <v>60123</v>
          </cell>
          <cell r="S127">
            <v>206842</v>
          </cell>
          <cell r="V127">
            <v>20592</v>
          </cell>
          <cell r="Y127">
            <v>59</v>
          </cell>
          <cell r="AA127">
            <v>4622</v>
          </cell>
          <cell r="AB127">
            <v>365</v>
          </cell>
          <cell r="AC127">
            <v>398720</v>
          </cell>
          <cell r="AD127">
            <v>399085.00000000006</v>
          </cell>
        </row>
        <row r="128">
          <cell r="B128" t="str">
            <v>INTERASIG BROKER - BROKER DE ASIGURARE S.R.L.</v>
          </cell>
          <cell r="C128">
            <v>26150.000000000004</v>
          </cell>
          <cell r="J128">
            <v>6235</v>
          </cell>
          <cell r="K128">
            <v>29281.999999999996</v>
          </cell>
          <cell r="L128">
            <v>1198646</v>
          </cell>
          <cell r="N128">
            <v>12984</v>
          </cell>
          <cell r="Q128">
            <v>1208989</v>
          </cell>
          <cell r="S128">
            <v>1414013</v>
          </cell>
          <cell r="V128">
            <v>206429.00000000003</v>
          </cell>
          <cell r="W128">
            <v>64000</v>
          </cell>
          <cell r="X128">
            <v>101533</v>
          </cell>
          <cell r="AB128">
            <v>26150.000000000004</v>
          </cell>
          <cell r="AC128">
            <v>4242111</v>
          </cell>
          <cell r="AD128">
            <v>4268261</v>
          </cell>
        </row>
        <row r="129">
          <cell r="B129" t="str">
            <v>INTERBUG INSURANCE BROKER S.R.L.</v>
          </cell>
          <cell r="C129">
            <v>175684</v>
          </cell>
          <cell r="J129">
            <v>31569</v>
          </cell>
          <cell r="K129">
            <v>64115.999999999993</v>
          </cell>
          <cell r="L129">
            <v>7558580</v>
          </cell>
          <cell r="P129">
            <v>19430</v>
          </cell>
          <cell r="Q129">
            <v>863651.99999999988</v>
          </cell>
          <cell r="R129">
            <v>42393</v>
          </cell>
          <cell r="S129">
            <v>8113147.0000000009</v>
          </cell>
          <cell r="V129">
            <v>974311.00000000012</v>
          </cell>
          <cell r="X129">
            <v>40961</v>
          </cell>
          <cell r="Y129">
            <v>17105</v>
          </cell>
          <cell r="AB129">
            <v>175684</v>
          </cell>
          <cell r="AC129">
            <v>17725264</v>
          </cell>
          <cell r="AD129">
            <v>17900948</v>
          </cell>
        </row>
        <row r="130">
          <cell r="B130" t="str">
            <v>INTERCAM BROKER D ASSURANCE S.R.L.</v>
          </cell>
          <cell r="J130">
            <v>69388</v>
          </cell>
          <cell r="K130">
            <v>22003</v>
          </cell>
          <cell r="L130">
            <v>6526391</v>
          </cell>
          <cell r="P130">
            <v>40501</v>
          </cell>
          <cell r="Q130">
            <v>270635</v>
          </cell>
          <cell r="R130">
            <v>3717718.9999999995</v>
          </cell>
          <cell r="S130">
            <v>2380124</v>
          </cell>
          <cell r="V130">
            <v>85553</v>
          </cell>
          <cell r="AA130">
            <v>59404.000000000007</v>
          </cell>
          <cell r="AC130">
            <v>13171718.000000002</v>
          </cell>
          <cell r="AD130">
            <v>13171718.000000002</v>
          </cell>
        </row>
        <row r="131">
          <cell r="B131" t="str">
            <v>INTERNATIONAL INSURANCE BROKER S.R.L.</v>
          </cell>
          <cell r="C131">
            <v>34</v>
          </cell>
          <cell r="J131">
            <v>10080</v>
          </cell>
          <cell r="K131">
            <v>1986</v>
          </cell>
          <cell r="L131">
            <v>6165361</v>
          </cell>
          <cell r="O131">
            <v>25443</v>
          </cell>
          <cell r="Q131">
            <v>742582</v>
          </cell>
          <cell r="R131">
            <v>228761</v>
          </cell>
          <cell r="S131">
            <v>4354311</v>
          </cell>
          <cell r="V131">
            <v>376298</v>
          </cell>
          <cell r="X131">
            <v>971830</v>
          </cell>
          <cell r="AA131">
            <v>37522</v>
          </cell>
          <cell r="AB131">
            <v>34</v>
          </cell>
          <cell r="AC131">
            <v>12914174</v>
          </cell>
          <cell r="AD131">
            <v>12914208</v>
          </cell>
        </row>
        <row r="132">
          <cell r="B132" t="str">
            <v>IQ MED BROKER DE ASIGURARE S.R.L.</v>
          </cell>
          <cell r="C132">
            <v>77330</v>
          </cell>
          <cell r="K132">
            <v>9908832</v>
          </cell>
          <cell r="R132">
            <v>482</v>
          </cell>
          <cell r="S132">
            <v>6282</v>
          </cell>
          <cell r="AA132">
            <v>24245</v>
          </cell>
          <cell r="AB132">
            <v>77330</v>
          </cell>
          <cell r="AC132">
            <v>9939841</v>
          </cell>
          <cell r="AD132">
            <v>10017171</v>
          </cell>
        </row>
        <row r="133">
          <cell r="B133" t="str">
            <v>IRIS AG BROKER DE ASIGURARE S.R.L.</v>
          </cell>
          <cell r="C133">
            <v>41754</v>
          </cell>
          <cell r="J133">
            <v>422</v>
          </cell>
          <cell r="L133">
            <v>1187359</v>
          </cell>
          <cell r="O133">
            <v>2331</v>
          </cell>
          <cell r="Q133">
            <v>76176</v>
          </cell>
          <cell r="S133">
            <v>2613781</v>
          </cell>
          <cell r="V133">
            <v>28542.000000000004</v>
          </cell>
          <cell r="X133">
            <v>23163</v>
          </cell>
          <cell r="AA133">
            <v>25195</v>
          </cell>
          <cell r="AB133">
            <v>41754</v>
          </cell>
          <cell r="AC133">
            <v>3956969.0000000005</v>
          </cell>
          <cell r="AD133">
            <v>3998723</v>
          </cell>
        </row>
        <row r="134">
          <cell r="B134" t="str">
            <v>IVAS BROKER DE ASIGURARE S.R.L.</v>
          </cell>
          <cell r="C134">
            <v>5360</v>
          </cell>
          <cell r="J134">
            <v>1001</v>
          </cell>
          <cell r="K134">
            <v>7339</v>
          </cell>
          <cell r="L134">
            <v>496311</v>
          </cell>
          <cell r="N134">
            <v>5971</v>
          </cell>
          <cell r="P134">
            <v>186</v>
          </cell>
          <cell r="Q134">
            <v>110467</v>
          </cell>
          <cell r="R134">
            <v>135969</v>
          </cell>
          <cell r="S134">
            <v>630910</v>
          </cell>
          <cell r="V134">
            <v>84368</v>
          </cell>
          <cell r="X134">
            <v>5929</v>
          </cell>
          <cell r="Y134">
            <v>1637</v>
          </cell>
          <cell r="Z134">
            <v>148</v>
          </cell>
          <cell r="AB134">
            <v>5360</v>
          </cell>
          <cell r="AC134">
            <v>1480236</v>
          </cell>
          <cell r="AD134">
            <v>1485596</v>
          </cell>
        </row>
        <row r="135">
          <cell r="B135" t="str">
            <v>KLASS BROKER DE ASIGURARE - REASIGURARE S.R.L.</v>
          </cell>
          <cell r="C135">
            <v>18434</v>
          </cell>
          <cell r="J135">
            <v>244</v>
          </cell>
          <cell r="L135">
            <v>550250</v>
          </cell>
          <cell r="O135">
            <v>7151</v>
          </cell>
          <cell r="Q135">
            <v>251814</v>
          </cell>
          <cell r="S135">
            <v>648374</v>
          </cell>
          <cell r="V135">
            <v>13486</v>
          </cell>
          <cell r="AB135">
            <v>18434</v>
          </cell>
          <cell r="AC135">
            <v>1471319</v>
          </cell>
          <cell r="AD135">
            <v>1489753</v>
          </cell>
        </row>
        <row r="136">
          <cell r="B136" t="str">
            <v>KLAUSENBURG BROKER DE ASIGURARE SRL</v>
          </cell>
          <cell r="C136">
            <v>200205</v>
          </cell>
          <cell r="E136">
            <v>52541</v>
          </cell>
          <cell r="J136">
            <v>12276</v>
          </cell>
          <cell r="K136">
            <v>241311</v>
          </cell>
          <cell r="L136">
            <v>2479163</v>
          </cell>
          <cell r="O136">
            <v>889</v>
          </cell>
          <cell r="P136">
            <v>4597</v>
          </cell>
          <cell r="Q136">
            <v>935189</v>
          </cell>
          <cell r="R136">
            <v>50550.999999999993</v>
          </cell>
          <cell r="S136">
            <v>7894328</v>
          </cell>
          <cell r="V136">
            <v>181483</v>
          </cell>
          <cell r="X136">
            <v>85457</v>
          </cell>
          <cell r="Y136">
            <v>13452.999999999998</v>
          </cell>
          <cell r="Z136">
            <v>20900</v>
          </cell>
          <cell r="AA136">
            <v>631011</v>
          </cell>
          <cell r="AB136">
            <v>252746.00000000003</v>
          </cell>
          <cell r="AC136">
            <v>12550608.000000002</v>
          </cell>
          <cell r="AD136">
            <v>12803354</v>
          </cell>
        </row>
        <row r="137">
          <cell r="B137" t="str">
            <v>KRON - ASIG - BROKER DE ASIGURARE S.R.L.</v>
          </cell>
          <cell r="C137">
            <v>11820.999999999998</v>
          </cell>
          <cell r="E137">
            <v>685</v>
          </cell>
          <cell r="J137">
            <v>26445</v>
          </cell>
          <cell r="K137">
            <v>116577</v>
          </cell>
          <cell r="L137">
            <v>1517777</v>
          </cell>
          <cell r="N137">
            <v>34957</v>
          </cell>
          <cell r="O137">
            <v>14148.999999999998</v>
          </cell>
          <cell r="Q137">
            <v>910137</v>
          </cell>
          <cell r="R137">
            <v>12120.999999999998</v>
          </cell>
          <cell r="S137">
            <v>10597911</v>
          </cell>
          <cell r="V137">
            <v>51936</v>
          </cell>
          <cell r="X137">
            <v>19865</v>
          </cell>
          <cell r="Y137">
            <v>2275</v>
          </cell>
          <cell r="Z137">
            <v>-67</v>
          </cell>
          <cell r="AA137">
            <v>175665</v>
          </cell>
          <cell r="AB137">
            <v>12506</v>
          </cell>
          <cell r="AC137">
            <v>13479748</v>
          </cell>
          <cell r="AD137">
            <v>13492253.999999998</v>
          </cell>
        </row>
        <row r="138">
          <cell r="B138" t="str">
            <v>KUNDEN BROKER COMPANIE DE BROKERAJ S.R.L.</v>
          </cell>
          <cell r="C138">
            <v>17169189</v>
          </cell>
          <cell r="E138">
            <v>22463371</v>
          </cell>
          <cell r="J138">
            <v>54597</v>
          </cell>
          <cell r="K138">
            <v>1196221</v>
          </cell>
          <cell r="L138">
            <v>2472977</v>
          </cell>
          <cell r="P138">
            <v>63894.999999999993</v>
          </cell>
          <cell r="Q138">
            <v>3132005</v>
          </cell>
          <cell r="S138">
            <v>6006900</v>
          </cell>
          <cell r="V138">
            <v>1296858</v>
          </cell>
          <cell r="W138">
            <v>213150</v>
          </cell>
          <cell r="X138">
            <v>506253</v>
          </cell>
          <cell r="AA138">
            <v>349561</v>
          </cell>
          <cell r="AB138">
            <v>39632560</v>
          </cell>
          <cell r="AC138">
            <v>15292417</v>
          </cell>
          <cell r="AD138">
            <v>54924977</v>
          </cell>
        </row>
        <row r="139">
          <cell r="B139" t="str">
            <v>L.M.C. ASIG BROKER DE ASIGURARE S.R.L.</v>
          </cell>
          <cell r="C139">
            <v>14310</v>
          </cell>
          <cell r="J139">
            <v>3062</v>
          </cell>
          <cell r="K139">
            <v>2064</v>
          </cell>
          <cell r="L139">
            <v>1270385</v>
          </cell>
          <cell r="P139">
            <v>108359.99999999999</v>
          </cell>
          <cell r="Q139">
            <v>1075213</v>
          </cell>
          <cell r="R139">
            <v>481840</v>
          </cell>
          <cell r="S139">
            <v>2738655</v>
          </cell>
          <cell r="V139">
            <v>104195</v>
          </cell>
          <cell r="X139">
            <v>71426</v>
          </cell>
          <cell r="Y139">
            <v>3416</v>
          </cell>
          <cell r="AA139">
            <v>72009</v>
          </cell>
          <cell r="AB139">
            <v>14310</v>
          </cell>
          <cell r="AC139">
            <v>5930625</v>
          </cell>
          <cell r="AD139">
            <v>5944935</v>
          </cell>
        </row>
        <row r="140">
          <cell r="B140" t="str">
            <v>LACOLI BROKER DE ASIGURARE S.R.L.</v>
          </cell>
          <cell r="C140">
            <v>4004</v>
          </cell>
          <cell r="J140">
            <v>41312</v>
          </cell>
          <cell r="K140">
            <v>5929</v>
          </cell>
          <cell r="L140">
            <v>4411250</v>
          </cell>
          <cell r="P140">
            <v>149</v>
          </cell>
          <cell r="Q140">
            <v>1826385</v>
          </cell>
          <cell r="R140">
            <v>117769</v>
          </cell>
          <cell r="S140">
            <v>31894659</v>
          </cell>
          <cell r="V140">
            <v>242575.99999999997</v>
          </cell>
          <cell r="X140">
            <v>219834</v>
          </cell>
          <cell r="Y140">
            <v>789</v>
          </cell>
          <cell r="Z140">
            <v>295</v>
          </cell>
          <cell r="AA140">
            <v>268285</v>
          </cell>
          <cell r="AB140">
            <v>4004</v>
          </cell>
          <cell r="AC140">
            <v>39029232</v>
          </cell>
          <cell r="AD140">
            <v>39033236</v>
          </cell>
        </row>
        <row r="141">
          <cell r="B141" t="str">
            <v>LEA BROKER DE ASIGURARE S.R.L.</v>
          </cell>
          <cell r="C141">
            <v>2446</v>
          </cell>
          <cell r="J141">
            <v>70480</v>
          </cell>
          <cell r="K141">
            <v>521696.00000000006</v>
          </cell>
          <cell r="L141">
            <v>786233</v>
          </cell>
          <cell r="P141">
            <v>185005</v>
          </cell>
          <cell r="Q141">
            <v>2420568</v>
          </cell>
          <cell r="R141">
            <v>772602</v>
          </cell>
          <cell r="S141">
            <v>562031</v>
          </cell>
          <cell r="V141">
            <v>937626</v>
          </cell>
          <cell r="W141">
            <v>180689</v>
          </cell>
          <cell r="X141">
            <v>7000</v>
          </cell>
          <cell r="AA141">
            <v>240699</v>
          </cell>
          <cell r="AB141">
            <v>2446</v>
          </cell>
          <cell r="AC141">
            <v>6684629</v>
          </cell>
          <cell r="AD141">
            <v>6687075</v>
          </cell>
        </row>
        <row r="142">
          <cell r="B142" t="str">
            <v>LEADER TEAM BROKER DE ASIGURARE S.R.L.</v>
          </cell>
          <cell r="C142">
            <v>429089.00000000006</v>
          </cell>
          <cell r="J142">
            <v>46032</v>
          </cell>
          <cell r="K142">
            <v>2453158</v>
          </cell>
          <cell r="L142">
            <v>3771286</v>
          </cell>
          <cell r="N142">
            <v>13062</v>
          </cell>
          <cell r="O142">
            <v>5393</v>
          </cell>
          <cell r="P142">
            <v>175897</v>
          </cell>
          <cell r="Q142">
            <v>3616630</v>
          </cell>
          <cell r="R142">
            <v>4130751</v>
          </cell>
          <cell r="S142">
            <v>6884153</v>
          </cell>
          <cell r="V142">
            <v>10374899</v>
          </cell>
          <cell r="X142">
            <v>420416</v>
          </cell>
          <cell r="Y142">
            <v>5101</v>
          </cell>
          <cell r="AA142">
            <v>350386</v>
          </cell>
          <cell r="AB142">
            <v>429089.00000000006</v>
          </cell>
          <cell r="AC142">
            <v>32247164.000000004</v>
          </cell>
          <cell r="AD142">
            <v>32676253</v>
          </cell>
        </row>
        <row r="143">
          <cell r="B143" t="str">
            <v>LION BROKER DE ASIGURARE SI REASIGURARE S.R.L.</v>
          </cell>
          <cell r="C143">
            <v>683594</v>
          </cell>
          <cell r="J143">
            <v>54766</v>
          </cell>
          <cell r="K143">
            <v>2570813</v>
          </cell>
          <cell r="L143">
            <v>4587443</v>
          </cell>
          <cell r="N143">
            <v>6466</v>
          </cell>
          <cell r="O143">
            <v>730340</v>
          </cell>
          <cell r="P143">
            <v>249834.00000000003</v>
          </cell>
          <cell r="Q143">
            <v>3938792</v>
          </cell>
          <cell r="R143">
            <v>2604512</v>
          </cell>
          <cell r="S143">
            <v>20633308</v>
          </cell>
          <cell r="T143">
            <v>64763</v>
          </cell>
          <cell r="U143">
            <v>29926.000000000004</v>
          </cell>
          <cell r="V143">
            <v>1302637</v>
          </cell>
          <cell r="W143">
            <v>52445</v>
          </cell>
          <cell r="X143">
            <v>4382772</v>
          </cell>
          <cell r="Y143">
            <v>28512</v>
          </cell>
          <cell r="AA143">
            <v>225914</v>
          </cell>
          <cell r="AB143">
            <v>683594</v>
          </cell>
          <cell r="AC143">
            <v>41463243</v>
          </cell>
          <cell r="AD143">
            <v>42146837</v>
          </cell>
        </row>
        <row r="144">
          <cell r="B144" t="str">
            <v>LONDON BROKERS - BROKER DE ASIGURARE-REASIGURARE S.R.L.</v>
          </cell>
          <cell r="C144">
            <v>4010</v>
          </cell>
          <cell r="K144">
            <v>68682</v>
          </cell>
          <cell r="L144">
            <v>623296</v>
          </cell>
          <cell r="O144">
            <v>884</v>
          </cell>
          <cell r="P144">
            <v>24142.000000000004</v>
          </cell>
          <cell r="Q144">
            <v>1392259</v>
          </cell>
          <cell r="R144">
            <v>80657</v>
          </cell>
          <cell r="S144">
            <v>1061884</v>
          </cell>
          <cell r="V144">
            <v>2872839</v>
          </cell>
          <cell r="X144">
            <v>14050</v>
          </cell>
          <cell r="AA144">
            <v>11570</v>
          </cell>
          <cell r="AB144">
            <v>4010</v>
          </cell>
          <cell r="AC144">
            <v>6150262.9999999991</v>
          </cell>
          <cell r="AD144">
            <v>6154273</v>
          </cell>
        </row>
        <row r="145">
          <cell r="B145" t="str">
            <v>LOYALTY INSURANCE BROKER S.R.L.</v>
          </cell>
          <cell r="C145">
            <v>31025</v>
          </cell>
          <cell r="J145">
            <v>227060</v>
          </cell>
          <cell r="K145">
            <v>238071.00000000003</v>
          </cell>
          <cell r="L145">
            <v>1047042</v>
          </cell>
          <cell r="P145">
            <v>103405.99999999999</v>
          </cell>
          <cell r="Q145">
            <v>2787716</v>
          </cell>
          <cell r="R145">
            <v>411008</v>
          </cell>
          <cell r="S145">
            <v>1049647</v>
          </cell>
          <cell r="V145">
            <v>991002</v>
          </cell>
          <cell r="X145">
            <v>5400</v>
          </cell>
          <cell r="Z145">
            <v>60</v>
          </cell>
          <cell r="AA145">
            <v>19094</v>
          </cell>
          <cell r="AB145">
            <v>31025</v>
          </cell>
          <cell r="AC145">
            <v>6879506</v>
          </cell>
          <cell r="AD145">
            <v>6910531</v>
          </cell>
        </row>
        <row r="146">
          <cell r="B146" t="str">
            <v>MAI BROKER DE ASIGURARE S.R.L.</v>
          </cell>
          <cell r="C146">
            <v>1612741.9999999998</v>
          </cell>
          <cell r="J146">
            <v>17469</v>
          </cell>
          <cell r="K146">
            <v>22922271</v>
          </cell>
          <cell r="L146">
            <v>4419382</v>
          </cell>
          <cell r="M146">
            <v>31625.999999999996</v>
          </cell>
          <cell r="O146">
            <v>6505</v>
          </cell>
          <cell r="P146">
            <v>208068.00000000003</v>
          </cell>
          <cell r="Q146">
            <v>10403286</v>
          </cell>
          <cell r="S146">
            <v>4449479</v>
          </cell>
          <cell r="V146">
            <v>3023273.0000000005</v>
          </cell>
          <cell r="W146">
            <v>71610</v>
          </cell>
          <cell r="X146">
            <v>2044</v>
          </cell>
          <cell r="AA146">
            <v>202702</v>
          </cell>
          <cell r="AB146">
            <v>1612741.9999999998</v>
          </cell>
          <cell r="AC146">
            <v>45757715</v>
          </cell>
          <cell r="AD146">
            <v>47370457</v>
          </cell>
        </row>
        <row r="147">
          <cell r="B147" t="str">
            <v>MARKRON BROKER DE ASIGURARE S.R.L.</v>
          </cell>
          <cell r="C147">
            <v>11558</v>
          </cell>
          <cell r="J147">
            <v>15148.999999999998</v>
          </cell>
          <cell r="K147">
            <v>7761</v>
          </cell>
          <cell r="L147">
            <v>2489809</v>
          </cell>
          <cell r="O147">
            <v>17086</v>
          </cell>
          <cell r="P147">
            <v>5839</v>
          </cell>
          <cell r="Q147">
            <v>1060743</v>
          </cell>
          <cell r="R147">
            <v>24809</v>
          </cell>
          <cell r="S147">
            <v>9216873</v>
          </cell>
          <cell r="V147">
            <v>247873</v>
          </cell>
          <cell r="X147">
            <v>23179</v>
          </cell>
          <cell r="Y147">
            <v>3376</v>
          </cell>
          <cell r="Z147">
            <v>125</v>
          </cell>
          <cell r="AA147">
            <v>149280</v>
          </cell>
          <cell r="AB147">
            <v>11558</v>
          </cell>
          <cell r="AC147">
            <v>13261902.000000002</v>
          </cell>
          <cell r="AD147">
            <v>13273460</v>
          </cell>
        </row>
        <row r="148">
          <cell r="B148" t="str">
            <v>MARSH - BROKER DE ASIGURARE-REASIGURARE S.R.L.</v>
          </cell>
          <cell r="C148">
            <v>25309879.000000004</v>
          </cell>
          <cell r="J148">
            <v>2085576</v>
          </cell>
          <cell r="K148">
            <v>263047827.00000003</v>
          </cell>
          <cell r="L148">
            <v>256099786.99999997</v>
          </cell>
          <cell r="M148">
            <v>2573370</v>
          </cell>
          <cell r="N148">
            <v>1340725</v>
          </cell>
          <cell r="O148">
            <v>1044914</v>
          </cell>
          <cell r="P148">
            <v>3248078</v>
          </cell>
          <cell r="Q148">
            <v>88188158</v>
          </cell>
          <cell r="R148">
            <v>71578498</v>
          </cell>
          <cell r="S148">
            <v>127134560.00000001</v>
          </cell>
          <cell r="V148">
            <v>39584949</v>
          </cell>
          <cell r="W148">
            <v>26153749</v>
          </cell>
          <cell r="X148">
            <v>548295</v>
          </cell>
          <cell r="Y148">
            <v>7214465.0000000009</v>
          </cell>
          <cell r="Z148">
            <v>120</v>
          </cell>
          <cell r="AA148">
            <v>1223147</v>
          </cell>
          <cell r="AB148">
            <v>25309879.000000004</v>
          </cell>
          <cell r="AC148">
            <v>891066218</v>
          </cell>
          <cell r="AD148">
            <v>916376097</v>
          </cell>
        </row>
        <row r="149">
          <cell r="B149" t="str">
            <v>MASTER BROKER DE ASIGURARE - REASIGURARE S.R.L.</v>
          </cell>
          <cell r="C149">
            <v>87256</v>
          </cell>
          <cell r="J149">
            <v>399</v>
          </cell>
          <cell r="K149">
            <v>15630</v>
          </cell>
          <cell r="L149">
            <v>387499.99999999994</v>
          </cell>
          <cell r="Q149">
            <v>286687</v>
          </cell>
          <cell r="R149">
            <v>1940</v>
          </cell>
          <cell r="S149">
            <v>759609</v>
          </cell>
          <cell r="V149">
            <v>253255</v>
          </cell>
          <cell r="X149">
            <v>2250</v>
          </cell>
          <cell r="AA149">
            <v>29518.000000000004</v>
          </cell>
          <cell r="AB149">
            <v>87256</v>
          </cell>
          <cell r="AC149">
            <v>1736788.0000000002</v>
          </cell>
          <cell r="AD149">
            <v>1824044</v>
          </cell>
        </row>
        <row r="150">
          <cell r="B150" t="str">
            <v>MASTER INSURANCE - BROKER DE ASIGURARE S.R.L.</v>
          </cell>
          <cell r="E150">
            <v>7015</v>
          </cell>
          <cell r="K150">
            <v>7015</v>
          </cell>
          <cell r="L150">
            <v>110090</v>
          </cell>
          <cell r="Q150">
            <v>42683</v>
          </cell>
          <cell r="S150">
            <v>281868</v>
          </cell>
          <cell r="V150">
            <v>9202</v>
          </cell>
          <cell r="X150">
            <v>24053</v>
          </cell>
          <cell r="AA150">
            <v>14079.000000000002</v>
          </cell>
          <cell r="AB150">
            <v>7015</v>
          </cell>
          <cell r="AC150">
            <v>488990</v>
          </cell>
          <cell r="AD150">
            <v>496004.99999999994</v>
          </cell>
        </row>
        <row r="151">
          <cell r="B151" t="str">
            <v>MAXYGO BROKER DE ASIGURARE S.R.L.</v>
          </cell>
          <cell r="C151">
            <v>455505.99999999994</v>
          </cell>
          <cell r="J151">
            <v>1768089</v>
          </cell>
          <cell r="K151">
            <v>326318</v>
          </cell>
          <cell r="L151">
            <v>17265617</v>
          </cell>
          <cell r="O151">
            <v>38166</v>
          </cell>
          <cell r="P151">
            <v>887886</v>
          </cell>
          <cell r="Q151">
            <v>9665981</v>
          </cell>
          <cell r="R151">
            <v>1016284.0000000001</v>
          </cell>
          <cell r="S151">
            <v>110912899.00000001</v>
          </cell>
          <cell r="V151">
            <v>1422722</v>
          </cell>
          <cell r="X151">
            <v>406216.00000000006</v>
          </cell>
          <cell r="AA151">
            <v>27815</v>
          </cell>
          <cell r="AB151">
            <v>455505.99999999994</v>
          </cell>
          <cell r="AC151">
            <v>143737993</v>
          </cell>
          <cell r="AD151">
            <v>144193499</v>
          </cell>
        </row>
        <row r="152">
          <cell r="B152" t="str">
            <v>MBI MARKETINGBERATUNG AND INSURANCE BROKER SRL</v>
          </cell>
          <cell r="C152">
            <v>34165</v>
          </cell>
          <cell r="J152">
            <v>2417</v>
          </cell>
          <cell r="L152">
            <v>4493</v>
          </cell>
          <cell r="Q152">
            <v>27604</v>
          </cell>
          <cell r="R152">
            <v>44052</v>
          </cell>
          <cell r="S152">
            <v>687176</v>
          </cell>
          <cell r="V152">
            <v>145708</v>
          </cell>
          <cell r="AA152">
            <v>26509</v>
          </cell>
          <cell r="AB152">
            <v>34165</v>
          </cell>
          <cell r="AC152">
            <v>937959.00000000012</v>
          </cell>
          <cell r="AD152">
            <v>972124.00000000012</v>
          </cell>
        </row>
        <row r="153">
          <cell r="B153" t="str">
            <v>MED LIFE BROKER DE ASIGURARE S.R.L.</v>
          </cell>
          <cell r="J153">
            <v>50</v>
          </cell>
          <cell r="K153">
            <v>903419</v>
          </cell>
          <cell r="L153">
            <v>184262</v>
          </cell>
          <cell r="Q153">
            <v>400123.00000000006</v>
          </cell>
          <cell r="R153">
            <v>168225</v>
          </cell>
          <cell r="S153">
            <v>344279</v>
          </cell>
          <cell r="V153">
            <v>1441618</v>
          </cell>
          <cell r="AA153">
            <v>18345</v>
          </cell>
          <cell r="AC153">
            <v>3460321.0000000005</v>
          </cell>
          <cell r="AD153">
            <v>3460321.0000000005</v>
          </cell>
        </row>
        <row r="154">
          <cell r="B154" t="str">
            <v>MEDIA INVEST BROKER DE ASIGURARE S.R.L.</v>
          </cell>
          <cell r="C154">
            <v>17631</v>
          </cell>
          <cell r="E154">
            <v>12320.999999999998</v>
          </cell>
          <cell r="J154">
            <v>758</v>
          </cell>
          <cell r="L154">
            <v>623017</v>
          </cell>
          <cell r="Q154">
            <v>348543</v>
          </cell>
          <cell r="R154">
            <v>13968.999999999998</v>
          </cell>
          <cell r="S154">
            <v>1954592.9999999998</v>
          </cell>
          <cell r="V154">
            <v>41221</v>
          </cell>
          <cell r="X154">
            <v>-7958</v>
          </cell>
          <cell r="AA154">
            <v>32049.999999999996</v>
          </cell>
          <cell r="AB154">
            <v>29952</v>
          </cell>
          <cell r="AC154">
            <v>3006193</v>
          </cell>
          <cell r="AD154">
            <v>3036145</v>
          </cell>
        </row>
        <row r="155">
          <cell r="B155" t="str">
            <v>MEDIHELP INTERNATIONAL BROKER DE ASIGURARE S.R.L.</v>
          </cell>
          <cell r="K155">
            <v>24589535</v>
          </cell>
          <cell r="AC155">
            <v>24589535</v>
          </cell>
          <cell r="AD155">
            <v>24589535</v>
          </cell>
        </row>
        <row r="156">
          <cell r="B156" t="str">
            <v>MEGA GROUP BROKER DE ASIGURARI S.R.L.</v>
          </cell>
          <cell r="J156">
            <v>2612</v>
          </cell>
          <cell r="K156">
            <v>233381</v>
          </cell>
          <cell r="L156">
            <v>557708</v>
          </cell>
          <cell r="Q156">
            <v>347272</v>
          </cell>
          <cell r="R156">
            <v>365409</v>
          </cell>
          <cell r="S156">
            <v>1529706.0000000002</v>
          </cell>
          <cell r="V156">
            <v>52102.999999999993</v>
          </cell>
          <cell r="X156">
            <v>122669.99999999999</v>
          </cell>
          <cell r="Y156">
            <v>2237</v>
          </cell>
          <cell r="AA156">
            <v>45317</v>
          </cell>
          <cell r="AC156">
            <v>3258415</v>
          </cell>
          <cell r="AD156">
            <v>3258415</v>
          </cell>
        </row>
        <row r="157">
          <cell r="B157" t="str">
            <v>MERCEDES - BENZ INSURANCE BROKER S.R.L.</v>
          </cell>
          <cell r="K157">
            <v>4211</v>
          </cell>
          <cell r="L157">
            <v>154444980</v>
          </cell>
          <cell r="Q157">
            <v>170677</v>
          </cell>
          <cell r="S157">
            <v>26963283</v>
          </cell>
          <cell r="V157">
            <v>4866</v>
          </cell>
          <cell r="Y157">
            <v>7710300</v>
          </cell>
          <cell r="AC157">
            <v>189298317</v>
          </cell>
          <cell r="AD157">
            <v>189298317</v>
          </cell>
        </row>
        <row r="158">
          <cell r="B158" t="str">
            <v>MERIDIAN BROKER DE ASIGURARE-REASIGURARE SRL</v>
          </cell>
          <cell r="C158">
            <v>712052</v>
          </cell>
          <cell r="L158">
            <v>22839525</v>
          </cell>
          <cell r="Q158">
            <v>177759</v>
          </cell>
          <cell r="S158">
            <v>11652749</v>
          </cell>
          <cell r="V158">
            <v>7261</v>
          </cell>
          <cell r="Z158">
            <v>4918</v>
          </cell>
          <cell r="AA158">
            <v>22366</v>
          </cell>
          <cell r="AB158">
            <v>712052</v>
          </cell>
          <cell r="AC158">
            <v>34704578</v>
          </cell>
          <cell r="AD158">
            <v>35416630</v>
          </cell>
        </row>
        <row r="159">
          <cell r="B159" t="str">
            <v>MILLENIUM INSURANCE BROKER (MIB) BROKER DE ASIGURARE-REASIGURARE S.A.</v>
          </cell>
          <cell r="C159">
            <v>1635056.9999999998</v>
          </cell>
          <cell r="J159">
            <v>496908</v>
          </cell>
          <cell r="K159">
            <v>6232754</v>
          </cell>
          <cell r="L159">
            <v>64949283.999999993</v>
          </cell>
          <cell r="M159">
            <v>84659</v>
          </cell>
          <cell r="N159">
            <v>21414170</v>
          </cell>
          <cell r="O159">
            <v>68858</v>
          </cell>
          <cell r="P159">
            <v>523157.00000000006</v>
          </cell>
          <cell r="Q159">
            <v>31247926</v>
          </cell>
          <cell r="R159">
            <v>5919420</v>
          </cell>
          <cell r="S159">
            <v>164171499</v>
          </cell>
          <cell r="T159">
            <v>2536794</v>
          </cell>
          <cell r="U159">
            <v>2136466</v>
          </cell>
          <cell r="V159">
            <v>8597754</v>
          </cell>
          <cell r="W159">
            <v>1754799</v>
          </cell>
          <cell r="X159">
            <v>3291912.0000000005</v>
          </cell>
          <cell r="Y159">
            <v>180425</v>
          </cell>
          <cell r="Z159">
            <v>2684</v>
          </cell>
          <cell r="AA159">
            <v>3471618</v>
          </cell>
          <cell r="AB159">
            <v>1635056.9999999998</v>
          </cell>
          <cell r="AC159">
            <v>317081087</v>
          </cell>
          <cell r="AD159">
            <v>318716144</v>
          </cell>
        </row>
        <row r="160">
          <cell r="B160" t="str">
            <v>MIRA SOLUTIONS BROKER DE ASIGURARE-REASIGURARE S.R.L.</v>
          </cell>
          <cell r="L160">
            <v>1011</v>
          </cell>
          <cell r="S160">
            <v>4294</v>
          </cell>
          <cell r="AC160">
            <v>5305</v>
          </cell>
          <cell r="AD160">
            <v>5305</v>
          </cell>
        </row>
        <row r="161">
          <cell r="B161" t="str">
            <v>MODEL BROKER DE ASIGURARE S.R.L.</v>
          </cell>
          <cell r="C161">
            <v>95561</v>
          </cell>
          <cell r="J161">
            <v>2125</v>
          </cell>
          <cell r="K161">
            <v>53646</v>
          </cell>
          <cell r="L161">
            <v>1095264</v>
          </cell>
          <cell r="P161">
            <v>5954</v>
          </cell>
          <cell r="Q161">
            <v>1438077</v>
          </cell>
          <cell r="S161">
            <v>1148292</v>
          </cell>
          <cell r="V161">
            <v>382138.00000000006</v>
          </cell>
          <cell r="AA161">
            <v>65624</v>
          </cell>
          <cell r="AB161">
            <v>95561</v>
          </cell>
          <cell r="AC161">
            <v>4191120</v>
          </cell>
          <cell r="AD161">
            <v>4286681</v>
          </cell>
        </row>
        <row r="162">
          <cell r="B162" t="str">
            <v>MONEY COACH BROKER DE ASIGURARE S.R.L.</v>
          </cell>
          <cell r="C162">
            <v>44749</v>
          </cell>
          <cell r="J162">
            <v>14487.000000000002</v>
          </cell>
          <cell r="K162">
            <v>69178</v>
          </cell>
          <cell r="L162">
            <v>233013</v>
          </cell>
          <cell r="Q162">
            <v>100124</v>
          </cell>
          <cell r="R162">
            <v>4630</v>
          </cell>
          <cell r="S162">
            <v>258271</v>
          </cell>
          <cell r="V162">
            <v>298117</v>
          </cell>
          <cell r="X162">
            <v>30750.000000000004</v>
          </cell>
          <cell r="AA162">
            <v>981</v>
          </cell>
          <cell r="AB162">
            <v>44749</v>
          </cell>
          <cell r="AC162">
            <v>1009551</v>
          </cell>
          <cell r="AD162">
            <v>1054300</v>
          </cell>
        </row>
        <row r="163">
          <cell r="B163" t="str">
            <v>MUSTANG BROKER DE ASIGURARE - REASIGURARE S.R.L.</v>
          </cell>
          <cell r="J163">
            <v>141</v>
          </cell>
          <cell r="L163">
            <v>129082</v>
          </cell>
          <cell r="O163">
            <v>1566</v>
          </cell>
          <cell r="P163">
            <v>468</v>
          </cell>
          <cell r="Q163">
            <v>49014.999999999993</v>
          </cell>
          <cell r="S163">
            <v>321448</v>
          </cell>
          <cell r="V163">
            <v>6496</v>
          </cell>
          <cell r="AA163">
            <v>2497</v>
          </cell>
          <cell r="AC163">
            <v>510712.99999999994</v>
          </cell>
          <cell r="AD163">
            <v>510712.99999999994</v>
          </cell>
        </row>
        <row r="164">
          <cell r="B164" t="str">
            <v>NETGROUP INSURANCE REINSURANCE BROKER SRL</v>
          </cell>
          <cell r="J164">
            <v>30</v>
          </cell>
          <cell r="K164">
            <v>68952</v>
          </cell>
          <cell r="L164">
            <v>301431</v>
          </cell>
          <cell r="Q164">
            <v>167161</v>
          </cell>
          <cell r="R164">
            <v>11454</v>
          </cell>
          <cell r="S164">
            <v>3345693</v>
          </cell>
          <cell r="V164">
            <v>84782</v>
          </cell>
          <cell r="X164">
            <v>336996</v>
          </cell>
          <cell r="AA164">
            <v>8025</v>
          </cell>
          <cell r="AC164">
            <v>4324524</v>
          </cell>
          <cell r="AD164">
            <v>4324524</v>
          </cell>
        </row>
        <row r="165">
          <cell r="B165" t="str">
            <v>NEW AGE INSURANCE BROKER S.R.L.</v>
          </cell>
          <cell r="J165">
            <v>194</v>
          </cell>
          <cell r="L165">
            <v>164062</v>
          </cell>
          <cell r="Q165">
            <v>160443</v>
          </cell>
          <cell r="R165">
            <v>997</v>
          </cell>
          <cell r="S165">
            <v>485372</v>
          </cell>
          <cell r="V165">
            <v>11527</v>
          </cell>
          <cell r="X165">
            <v>16274</v>
          </cell>
          <cell r="Y165">
            <v>3980</v>
          </cell>
          <cell r="AA165">
            <v>26145.999999999996</v>
          </cell>
          <cell r="AC165">
            <v>868995.00000000012</v>
          </cell>
          <cell r="AD165">
            <v>868995.00000000012</v>
          </cell>
        </row>
        <row r="166">
          <cell r="B166" t="str">
            <v>NOVA INSURANCE BROKER DE ASIGURARE-REASIGURARE S.R.L.</v>
          </cell>
          <cell r="C166">
            <v>482</v>
          </cell>
          <cell r="J166">
            <v>784</v>
          </cell>
          <cell r="K166">
            <v>23873.999999999996</v>
          </cell>
          <cell r="L166">
            <v>909487</v>
          </cell>
          <cell r="Q166">
            <v>722678</v>
          </cell>
          <cell r="R166">
            <v>517236</v>
          </cell>
          <cell r="S166">
            <v>243697</v>
          </cell>
          <cell r="V166">
            <v>254312.99999999997</v>
          </cell>
          <cell r="Z166">
            <v>25</v>
          </cell>
          <cell r="AA166">
            <v>2029</v>
          </cell>
          <cell r="AB166">
            <v>482</v>
          </cell>
          <cell r="AC166">
            <v>2674123</v>
          </cell>
          <cell r="AD166">
            <v>2674605</v>
          </cell>
        </row>
        <row r="167">
          <cell r="B167" t="str">
            <v>NOVALTO BROKER DE ASIGURARE S.R.L.</v>
          </cell>
          <cell r="L167">
            <v>27025</v>
          </cell>
          <cell r="Q167">
            <v>85290</v>
          </cell>
          <cell r="R167">
            <v>13239.000000000002</v>
          </cell>
          <cell r="S167">
            <v>205312</v>
          </cell>
          <cell r="V167">
            <v>7171</v>
          </cell>
          <cell r="X167">
            <v>331585</v>
          </cell>
          <cell r="AA167">
            <v>3426</v>
          </cell>
          <cell r="AC167">
            <v>673048</v>
          </cell>
          <cell r="AD167">
            <v>673048</v>
          </cell>
        </row>
        <row r="168">
          <cell r="B168" t="str">
            <v>OBSIDIAN BROKER DE ASIGURARE-REASIGURARE S.R.L.</v>
          </cell>
          <cell r="J168">
            <v>46555</v>
          </cell>
          <cell r="K168">
            <v>68281</v>
          </cell>
          <cell r="L168">
            <v>719489</v>
          </cell>
          <cell r="P168">
            <v>18234</v>
          </cell>
          <cell r="Q168">
            <v>141687</v>
          </cell>
          <cell r="R168">
            <v>99277.999999999985</v>
          </cell>
          <cell r="S168">
            <v>10908415</v>
          </cell>
          <cell r="V168">
            <v>26615</v>
          </cell>
          <cell r="X168">
            <v>-45786</v>
          </cell>
          <cell r="Y168">
            <v>875</v>
          </cell>
          <cell r="AA168">
            <v>1342</v>
          </cell>
          <cell r="AC168">
            <v>11984985</v>
          </cell>
          <cell r="AD168">
            <v>11984985</v>
          </cell>
        </row>
        <row r="169">
          <cell r="B169" t="str">
            <v>OLSA RE BROKER DE ASIGURARE-REASIGURARE S.R.L.</v>
          </cell>
          <cell r="L169">
            <v>147726</v>
          </cell>
          <cell r="Q169">
            <v>4207270</v>
          </cell>
          <cell r="V169">
            <v>923246</v>
          </cell>
          <cell r="X169">
            <v>41320543</v>
          </cell>
          <cell r="AC169">
            <v>46598785</v>
          </cell>
          <cell r="AD169">
            <v>46598785</v>
          </cell>
        </row>
        <row r="170">
          <cell r="B170" t="str">
            <v>ONE INSURANCE BROKER DE ASIGURARE - REASIGUARE S.R.L.</v>
          </cell>
          <cell r="C170">
            <v>29907</v>
          </cell>
          <cell r="J170">
            <v>3515</v>
          </cell>
          <cell r="K170">
            <v>142285</v>
          </cell>
          <cell r="L170">
            <v>92166</v>
          </cell>
          <cell r="N170">
            <v>1493</v>
          </cell>
          <cell r="Q170">
            <v>127011</v>
          </cell>
          <cell r="S170">
            <v>1427199</v>
          </cell>
          <cell r="V170">
            <v>37353</v>
          </cell>
          <cell r="X170">
            <v>4850</v>
          </cell>
          <cell r="Y170">
            <v>4819</v>
          </cell>
          <cell r="AA170">
            <v>15046</v>
          </cell>
          <cell r="AB170">
            <v>29907</v>
          </cell>
          <cell r="AC170">
            <v>1855737.0000000002</v>
          </cell>
          <cell r="AD170">
            <v>1885644</v>
          </cell>
        </row>
        <row r="171">
          <cell r="B171" t="str">
            <v>ONTOPAY BROKER DE ASIGURARE SRL</v>
          </cell>
          <cell r="C171">
            <v>49102</v>
          </cell>
          <cell r="L171">
            <v>3243</v>
          </cell>
          <cell r="Q171">
            <v>23533</v>
          </cell>
          <cell r="S171">
            <v>8991</v>
          </cell>
          <cell r="V171">
            <v>22959</v>
          </cell>
          <cell r="AA171">
            <v>1176</v>
          </cell>
          <cell r="AB171">
            <v>49102</v>
          </cell>
          <cell r="AC171">
            <v>59902</v>
          </cell>
          <cell r="AD171">
            <v>109004</v>
          </cell>
        </row>
        <row r="172">
          <cell r="B172" t="str">
            <v>OTTO BROKER DE ASIGURARE S.R.L.</v>
          </cell>
          <cell r="C172">
            <v>210532.00000000003</v>
          </cell>
          <cell r="J172">
            <v>753692</v>
          </cell>
          <cell r="K172">
            <v>3630608</v>
          </cell>
          <cell r="L172">
            <v>13207821.000000002</v>
          </cell>
          <cell r="O172">
            <v>2517</v>
          </cell>
          <cell r="P172">
            <v>293632</v>
          </cell>
          <cell r="Q172">
            <v>11471763</v>
          </cell>
          <cell r="R172">
            <v>4804125</v>
          </cell>
          <cell r="S172">
            <v>72106638</v>
          </cell>
          <cell r="V172">
            <v>8651069</v>
          </cell>
          <cell r="W172">
            <v>4696238</v>
          </cell>
          <cell r="X172">
            <v>6302157</v>
          </cell>
          <cell r="Y172">
            <v>281371</v>
          </cell>
          <cell r="Z172">
            <v>149116</v>
          </cell>
          <cell r="AA172">
            <v>2687383</v>
          </cell>
          <cell r="AB172">
            <v>210532.00000000003</v>
          </cell>
          <cell r="AC172">
            <v>129038130</v>
          </cell>
          <cell r="AD172">
            <v>129248662</v>
          </cell>
        </row>
        <row r="173">
          <cell r="B173" t="str">
            <v>OVB ALLFINANZ ROMANIA BROKER DE ASIGURARE S.R.L.</v>
          </cell>
          <cell r="C173">
            <v>1638916</v>
          </cell>
          <cell r="E173">
            <v>141295654</v>
          </cell>
          <cell r="J173">
            <v>25809</v>
          </cell>
          <cell r="K173">
            <v>10312901</v>
          </cell>
          <cell r="L173">
            <v>1594246</v>
          </cell>
          <cell r="N173">
            <v>2731</v>
          </cell>
          <cell r="P173">
            <v>56547.999999999993</v>
          </cell>
          <cell r="Q173">
            <v>1719587</v>
          </cell>
          <cell r="R173">
            <v>13546</v>
          </cell>
          <cell r="S173">
            <v>7050688</v>
          </cell>
          <cell r="V173">
            <v>538174</v>
          </cell>
          <cell r="X173">
            <v>63394</v>
          </cell>
          <cell r="Y173">
            <v>10065</v>
          </cell>
          <cell r="AA173">
            <v>459324</v>
          </cell>
          <cell r="AB173">
            <v>142934570</v>
          </cell>
          <cell r="AC173">
            <v>21847013</v>
          </cell>
          <cell r="AD173">
            <v>164781583</v>
          </cell>
        </row>
        <row r="174">
          <cell r="B174" t="str">
            <v>OXIGEN INSURANCE - BROKER DE ASIGURARE S.R.L.</v>
          </cell>
          <cell r="C174">
            <v>3760</v>
          </cell>
          <cell r="J174">
            <v>2017</v>
          </cell>
          <cell r="L174">
            <v>79065</v>
          </cell>
          <cell r="Q174">
            <v>24955</v>
          </cell>
          <cell r="R174">
            <v>4878</v>
          </cell>
          <cell r="S174">
            <v>3371175</v>
          </cell>
          <cell r="V174">
            <v>10680</v>
          </cell>
          <cell r="AA174">
            <v>8766</v>
          </cell>
          <cell r="AB174">
            <v>3760</v>
          </cell>
          <cell r="AC174">
            <v>3501536</v>
          </cell>
          <cell r="AD174">
            <v>3505295.9999999995</v>
          </cell>
        </row>
        <row r="175">
          <cell r="B175" t="str">
            <v>OXYGEN EXPRESS BROKER DE ASIGURARE - REASIGURARE S.R.L.</v>
          </cell>
          <cell r="J175">
            <v>146935</v>
          </cell>
          <cell r="K175">
            <v>9141</v>
          </cell>
          <cell r="L175">
            <v>1204351</v>
          </cell>
          <cell r="P175">
            <v>350</v>
          </cell>
          <cell r="Q175">
            <v>747766</v>
          </cell>
          <cell r="R175">
            <v>77519</v>
          </cell>
          <cell r="S175">
            <v>19484829</v>
          </cell>
          <cell r="V175">
            <v>95676</v>
          </cell>
          <cell r="X175">
            <v>940997</v>
          </cell>
          <cell r="AA175">
            <v>142834</v>
          </cell>
          <cell r="AC175">
            <v>22850398</v>
          </cell>
          <cell r="AD175">
            <v>22850398</v>
          </cell>
        </row>
        <row r="176">
          <cell r="B176" t="str">
            <v>PERSONAL BROKER-BROKER DE ASIG - REASIG SRL</v>
          </cell>
          <cell r="C176">
            <v>76545</v>
          </cell>
          <cell r="E176">
            <v>25252</v>
          </cell>
          <cell r="J176">
            <v>39818</v>
          </cell>
          <cell r="K176">
            <v>254593</v>
          </cell>
          <cell r="L176">
            <v>2001804</v>
          </cell>
          <cell r="P176">
            <v>3778</v>
          </cell>
          <cell r="Q176">
            <v>1889591</v>
          </cell>
          <cell r="R176">
            <v>242303</v>
          </cell>
          <cell r="S176">
            <v>10757512</v>
          </cell>
          <cell r="V176">
            <v>320362</v>
          </cell>
          <cell r="X176">
            <v>38145</v>
          </cell>
          <cell r="Y176">
            <v>3928</v>
          </cell>
          <cell r="AA176">
            <v>423369</v>
          </cell>
          <cell r="AB176">
            <v>101797.00000000001</v>
          </cell>
          <cell r="AC176">
            <v>15975202.999999998</v>
          </cell>
          <cell r="AD176">
            <v>16077000</v>
          </cell>
        </row>
        <row r="177">
          <cell r="B177" t="str">
            <v>PERSONAL INSURANCE - BROKER DE ASIG REASIG. SRL</v>
          </cell>
          <cell r="C177">
            <v>37006</v>
          </cell>
          <cell r="J177">
            <v>7807</v>
          </cell>
          <cell r="K177">
            <v>191537</v>
          </cell>
          <cell r="L177">
            <v>677099</v>
          </cell>
          <cell r="O177">
            <v>10491</v>
          </cell>
          <cell r="Q177">
            <v>584878</v>
          </cell>
          <cell r="R177">
            <v>39422</v>
          </cell>
          <cell r="S177">
            <v>1454447</v>
          </cell>
          <cell r="V177">
            <v>84765</v>
          </cell>
          <cell r="X177">
            <v>500</v>
          </cell>
          <cell r="AA177">
            <v>38669</v>
          </cell>
          <cell r="AB177">
            <v>37006</v>
          </cell>
          <cell r="AC177">
            <v>3089615.0000000005</v>
          </cell>
          <cell r="AD177">
            <v>3126621</v>
          </cell>
        </row>
        <row r="178">
          <cell r="B178" t="str">
            <v>PINT.RO BROKER DE ASIGURARE</v>
          </cell>
          <cell r="J178">
            <v>609</v>
          </cell>
          <cell r="K178">
            <v>109318</v>
          </cell>
          <cell r="L178">
            <v>138385</v>
          </cell>
          <cell r="Q178">
            <v>42749</v>
          </cell>
          <cell r="S178">
            <v>104747207.99999999</v>
          </cell>
          <cell r="AA178">
            <v>186358</v>
          </cell>
          <cell r="AC178">
            <v>105224627</v>
          </cell>
          <cell r="AD178">
            <v>105224627</v>
          </cell>
        </row>
        <row r="179">
          <cell r="B179" t="str">
            <v>PLUS-ASIG-INVEST BROKER DE ASIGURARE S.R.L.</v>
          </cell>
          <cell r="J179">
            <v>335</v>
          </cell>
          <cell r="K179">
            <v>3781</v>
          </cell>
          <cell r="L179">
            <v>969700</v>
          </cell>
          <cell r="Q179">
            <v>46891</v>
          </cell>
          <cell r="S179">
            <v>963009</v>
          </cell>
          <cell r="V179">
            <v>3940</v>
          </cell>
          <cell r="AA179">
            <v>15044.999999999998</v>
          </cell>
          <cell r="AC179">
            <v>2002701</v>
          </cell>
          <cell r="AD179">
            <v>2002701</v>
          </cell>
        </row>
        <row r="180">
          <cell r="B180" t="str">
            <v>PORSCHE BROKER DE ASIGURARE S.R.L.</v>
          </cell>
          <cell r="L180">
            <v>187551500</v>
          </cell>
          <cell r="Q180">
            <v>7933</v>
          </cell>
          <cell r="R180">
            <v>732</v>
          </cell>
          <cell r="S180">
            <v>59119893.000000007</v>
          </cell>
          <cell r="AA180">
            <v>5587</v>
          </cell>
          <cell r="AC180">
            <v>246685645.00000003</v>
          </cell>
          <cell r="AD180">
            <v>246685645.00000003</v>
          </cell>
        </row>
        <row r="181">
          <cell r="B181" t="str">
            <v>PREMIER - BROKER DE ASIGURARE S.R.L.</v>
          </cell>
          <cell r="J181">
            <v>614</v>
          </cell>
          <cell r="L181">
            <v>3552249</v>
          </cell>
          <cell r="P181">
            <v>25199</v>
          </cell>
          <cell r="Q181">
            <v>397114.00000000006</v>
          </cell>
          <cell r="R181">
            <v>101058.00000000001</v>
          </cell>
          <cell r="S181">
            <v>2242994</v>
          </cell>
          <cell r="V181">
            <v>36425</v>
          </cell>
          <cell r="AA181">
            <v>21877</v>
          </cell>
          <cell r="AC181">
            <v>6377530</v>
          </cell>
          <cell r="AD181">
            <v>6377530</v>
          </cell>
        </row>
        <row r="182">
          <cell r="B182" t="str">
            <v>PRESTIGE INSURANCE BROKER DE ASIGURARE S.R.L.</v>
          </cell>
          <cell r="C182">
            <v>47288</v>
          </cell>
          <cell r="D182">
            <v>3573</v>
          </cell>
          <cell r="F182">
            <v>8881</v>
          </cell>
          <cell r="J182">
            <v>314656</v>
          </cell>
          <cell r="K182">
            <v>2049128</v>
          </cell>
          <cell r="L182">
            <v>9348722</v>
          </cell>
          <cell r="M182">
            <v>20891</v>
          </cell>
          <cell r="O182">
            <v>16691</v>
          </cell>
          <cell r="P182">
            <v>152572</v>
          </cell>
          <cell r="Q182">
            <v>4576209</v>
          </cell>
          <cell r="R182">
            <v>4538016</v>
          </cell>
          <cell r="S182">
            <v>47874621</v>
          </cell>
          <cell r="V182">
            <v>2774070</v>
          </cell>
          <cell r="W182">
            <v>264934</v>
          </cell>
          <cell r="X182">
            <v>4690389</v>
          </cell>
          <cell r="Y182">
            <v>19896</v>
          </cell>
          <cell r="AA182">
            <v>2736</v>
          </cell>
          <cell r="AB182">
            <v>59742</v>
          </cell>
          <cell r="AC182">
            <v>76643531</v>
          </cell>
          <cell r="AD182">
            <v>76703273</v>
          </cell>
        </row>
        <row r="183">
          <cell r="B183" t="str">
            <v>PREVENTIV INSURANCE BROKER SRL</v>
          </cell>
          <cell r="J183">
            <v>19473</v>
          </cell>
          <cell r="L183">
            <v>25981</v>
          </cell>
          <cell r="Q183">
            <v>61448</v>
          </cell>
          <cell r="S183">
            <v>1512891</v>
          </cell>
          <cell r="V183">
            <v>97125.000000000015</v>
          </cell>
          <cell r="AA183">
            <v>7384</v>
          </cell>
          <cell r="AC183">
            <v>1724302</v>
          </cell>
          <cell r="AD183">
            <v>1724302</v>
          </cell>
        </row>
        <row r="184">
          <cell r="B184" t="str">
            <v>PRIME INSURANCE - BROKER DE ASIGURARE S.R.L.</v>
          </cell>
          <cell r="J184">
            <v>18555</v>
          </cell>
          <cell r="K184">
            <v>6114</v>
          </cell>
          <cell r="L184">
            <v>683812</v>
          </cell>
          <cell r="Q184">
            <v>204913</v>
          </cell>
          <cell r="R184">
            <v>776</v>
          </cell>
          <cell r="S184">
            <v>915904.00000000012</v>
          </cell>
          <cell r="V184">
            <v>59217.000000000007</v>
          </cell>
          <cell r="X184">
            <v>4500</v>
          </cell>
          <cell r="AA184">
            <v>28148</v>
          </cell>
          <cell r="AC184">
            <v>1921939</v>
          </cell>
          <cell r="AD184">
            <v>1921939</v>
          </cell>
        </row>
        <row r="185">
          <cell r="B185" t="str">
            <v>PRIVAT CONSULTING-BROKER DE ASIGURARE-REASIG. SRL</v>
          </cell>
          <cell r="C185">
            <v>34700</v>
          </cell>
          <cell r="J185">
            <v>52408</v>
          </cell>
          <cell r="L185">
            <v>5955016</v>
          </cell>
          <cell r="O185">
            <v>8937</v>
          </cell>
          <cell r="P185">
            <v>8866</v>
          </cell>
          <cell r="Q185">
            <v>1717154</v>
          </cell>
          <cell r="R185">
            <v>1643</v>
          </cell>
          <cell r="S185">
            <v>11709277</v>
          </cell>
          <cell r="V185">
            <v>483726</v>
          </cell>
          <cell r="X185">
            <v>965860.99999999988</v>
          </cell>
          <cell r="Y185">
            <v>15076.999999999998</v>
          </cell>
          <cell r="AA185">
            <v>151192</v>
          </cell>
          <cell r="AB185">
            <v>34700</v>
          </cell>
          <cell r="AC185">
            <v>21069157</v>
          </cell>
          <cell r="AD185">
            <v>21103857</v>
          </cell>
        </row>
        <row r="186">
          <cell r="B186" t="str">
            <v>PRO AS MILENIUM BROKER DE ASIGURARE S.R.L.</v>
          </cell>
          <cell r="C186">
            <v>20325</v>
          </cell>
          <cell r="J186">
            <v>2021</v>
          </cell>
          <cell r="K186">
            <v>34556</v>
          </cell>
          <cell r="L186">
            <v>2121931</v>
          </cell>
          <cell r="P186">
            <v>1044</v>
          </cell>
          <cell r="Q186">
            <v>734033</v>
          </cell>
          <cell r="R186">
            <v>13966</v>
          </cell>
          <cell r="S186">
            <v>2448514</v>
          </cell>
          <cell r="V186">
            <v>342168</v>
          </cell>
          <cell r="X186">
            <v>1000</v>
          </cell>
          <cell r="AA186">
            <v>74067</v>
          </cell>
          <cell r="AB186">
            <v>20325</v>
          </cell>
          <cell r="AC186">
            <v>5773300</v>
          </cell>
          <cell r="AD186">
            <v>5793625</v>
          </cell>
        </row>
        <row r="187">
          <cell r="B187" t="str">
            <v>PRO MUNDO BROKER DE ASIGURARE S.R.L.</v>
          </cell>
          <cell r="C187">
            <v>12804</v>
          </cell>
          <cell r="E187">
            <v>52876.000000000007</v>
          </cell>
          <cell r="J187">
            <v>14142</v>
          </cell>
          <cell r="K187">
            <v>22754</v>
          </cell>
          <cell r="L187">
            <v>1391734</v>
          </cell>
          <cell r="Q187">
            <v>362490</v>
          </cell>
          <cell r="R187">
            <v>963135.99999999988</v>
          </cell>
          <cell r="S187">
            <v>1764731.0000000002</v>
          </cell>
          <cell r="V187">
            <v>21988</v>
          </cell>
          <cell r="X187">
            <v>15284.999999999998</v>
          </cell>
          <cell r="AB187">
            <v>65680</v>
          </cell>
          <cell r="AC187">
            <v>4556260</v>
          </cell>
          <cell r="AD187">
            <v>4621940</v>
          </cell>
        </row>
        <row r="188">
          <cell r="B188" t="str">
            <v>PROASIG BROKER DE ASIGURARE S.R.L.</v>
          </cell>
          <cell r="C188">
            <v>39372</v>
          </cell>
          <cell r="E188">
            <v>58003</v>
          </cell>
          <cell r="J188">
            <v>3958</v>
          </cell>
          <cell r="K188">
            <v>1364</v>
          </cell>
          <cell r="L188">
            <v>1975250.9999999998</v>
          </cell>
          <cell r="Q188">
            <v>598158</v>
          </cell>
          <cell r="R188">
            <v>31939</v>
          </cell>
          <cell r="S188">
            <v>3278419</v>
          </cell>
          <cell r="V188">
            <v>134456</v>
          </cell>
          <cell r="X188">
            <v>20100</v>
          </cell>
          <cell r="Y188">
            <v>2366</v>
          </cell>
          <cell r="AA188">
            <v>80786</v>
          </cell>
          <cell r="AB188">
            <v>97375</v>
          </cell>
          <cell r="AC188">
            <v>6126797</v>
          </cell>
          <cell r="AD188">
            <v>6224172</v>
          </cell>
        </row>
        <row r="189">
          <cell r="B189" t="str">
            <v>PROFESSIONAL BROKER DE ASIGURARE S.R.L.</v>
          </cell>
          <cell r="C189">
            <v>145211</v>
          </cell>
          <cell r="E189">
            <v>60094.999999999993</v>
          </cell>
          <cell r="J189">
            <v>165709</v>
          </cell>
          <cell r="K189">
            <v>1592200</v>
          </cell>
          <cell r="L189">
            <v>12496990.000000002</v>
          </cell>
          <cell r="P189">
            <v>136075</v>
          </cell>
          <cell r="Q189">
            <v>8066785</v>
          </cell>
          <cell r="R189">
            <v>304525</v>
          </cell>
          <cell r="S189">
            <v>78897852</v>
          </cell>
          <cell r="V189">
            <v>1310337</v>
          </cell>
          <cell r="W189">
            <v>4977</v>
          </cell>
          <cell r="X189">
            <v>1313310</v>
          </cell>
          <cell r="Y189">
            <v>25245</v>
          </cell>
          <cell r="AA189">
            <v>1426029</v>
          </cell>
          <cell r="AB189">
            <v>205306</v>
          </cell>
          <cell r="AC189">
            <v>105740034</v>
          </cell>
          <cell r="AD189">
            <v>105945340</v>
          </cell>
        </row>
        <row r="190">
          <cell r="B190" t="str">
            <v>PROXIMUS BROKER DE ASIGURARI S.R.L.</v>
          </cell>
          <cell r="C190">
            <v>2018</v>
          </cell>
          <cell r="J190">
            <v>306437</v>
          </cell>
          <cell r="K190">
            <v>1178492</v>
          </cell>
          <cell r="L190">
            <v>7262430.9999999991</v>
          </cell>
          <cell r="M190">
            <v>38050</v>
          </cell>
          <cell r="O190">
            <v>96677.000000000015</v>
          </cell>
          <cell r="P190">
            <v>28592</v>
          </cell>
          <cell r="Q190">
            <v>4212229</v>
          </cell>
          <cell r="R190">
            <v>23777.999999999996</v>
          </cell>
          <cell r="S190">
            <v>42639691</v>
          </cell>
          <cell r="V190">
            <v>1421186</v>
          </cell>
          <cell r="W190">
            <v>2566</v>
          </cell>
          <cell r="X190">
            <v>1155027</v>
          </cell>
          <cell r="AA190">
            <v>104583</v>
          </cell>
          <cell r="AB190">
            <v>2018</v>
          </cell>
          <cell r="AC190">
            <v>58469738.999999993</v>
          </cell>
          <cell r="AD190">
            <v>58471757</v>
          </cell>
        </row>
        <row r="191">
          <cell r="B191" t="str">
            <v>PSG INSURANCE BROKER S.R.L.</v>
          </cell>
          <cell r="C191">
            <v>120005.00000000001</v>
          </cell>
          <cell r="J191">
            <v>185106</v>
          </cell>
          <cell r="K191">
            <v>258062</v>
          </cell>
          <cell r="L191">
            <v>18690368</v>
          </cell>
          <cell r="M191">
            <v>189760</v>
          </cell>
          <cell r="N191">
            <v>13803.000000000002</v>
          </cell>
          <cell r="O191">
            <v>9981</v>
          </cell>
          <cell r="P191">
            <v>293530</v>
          </cell>
          <cell r="Q191">
            <v>5584068</v>
          </cell>
          <cell r="R191">
            <v>15892</v>
          </cell>
          <cell r="S191">
            <v>25564491</v>
          </cell>
          <cell r="V191">
            <v>2329680</v>
          </cell>
          <cell r="X191">
            <v>792535</v>
          </cell>
          <cell r="Y191">
            <v>3357</v>
          </cell>
          <cell r="AA191">
            <v>535726</v>
          </cell>
          <cell r="AB191">
            <v>120005.00000000001</v>
          </cell>
          <cell r="AC191">
            <v>54466359</v>
          </cell>
          <cell r="AD191">
            <v>54586364</v>
          </cell>
        </row>
        <row r="192">
          <cell r="B192" t="str">
            <v>QUALITRON INSURANCE BROKER S.R.L.</v>
          </cell>
          <cell r="C192">
            <v>14660.999999999998</v>
          </cell>
          <cell r="J192">
            <v>2079</v>
          </cell>
          <cell r="K192">
            <v>365540</v>
          </cell>
          <cell r="L192">
            <v>95143.999999999985</v>
          </cell>
          <cell r="Q192">
            <v>81976</v>
          </cell>
          <cell r="R192">
            <v>3425</v>
          </cell>
          <cell r="S192">
            <v>209240</v>
          </cell>
          <cell r="V192">
            <v>5297</v>
          </cell>
          <cell r="X192">
            <v>12088.999999999998</v>
          </cell>
          <cell r="AA192">
            <v>24020</v>
          </cell>
          <cell r="AB192">
            <v>14660.999999999998</v>
          </cell>
          <cell r="AC192">
            <v>798810.00000000012</v>
          </cell>
          <cell r="AD192">
            <v>813471</v>
          </cell>
        </row>
        <row r="193">
          <cell r="B193" t="str">
            <v>QUARTZ - ASIG BROKER DE ASIGURARE S.R.L.</v>
          </cell>
          <cell r="C193">
            <v>68489</v>
          </cell>
          <cell r="D193">
            <v>1530</v>
          </cell>
          <cell r="E193">
            <v>3667</v>
          </cell>
          <cell r="J193">
            <v>93530</v>
          </cell>
          <cell r="K193">
            <v>44533</v>
          </cell>
          <cell r="L193">
            <v>4921492</v>
          </cell>
          <cell r="M193">
            <v>26929.999999999996</v>
          </cell>
          <cell r="N193">
            <v>166897</v>
          </cell>
          <cell r="P193">
            <v>9693</v>
          </cell>
          <cell r="Q193">
            <v>4787751</v>
          </cell>
          <cell r="R193">
            <v>1078349</v>
          </cell>
          <cell r="S193">
            <v>86193712</v>
          </cell>
          <cell r="V193">
            <v>664963</v>
          </cell>
          <cell r="X193">
            <v>436571</v>
          </cell>
          <cell r="Y193">
            <v>26773</v>
          </cell>
          <cell r="Z193">
            <v>-250</v>
          </cell>
          <cell r="AA193">
            <v>800235</v>
          </cell>
          <cell r="AB193">
            <v>73686</v>
          </cell>
          <cell r="AC193">
            <v>99251179</v>
          </cell>
          <cell r="AD193">
            <v>99324865.000000015</v>
          </cell>
        </row>
        <row r="194">
          <cell r="B194" t="str">
            <v>R.C.G. BROKER DE ASIGURARE S.R.L.</v>
          </cell>
          <cell r="C194">
            <v>2842</v>
          </cell>
          <cell r="K194">
            <v>1016</v>
          </cell>
          <cell r="L194">
            <v>45660</v>
          </cell>
          <cell r="Q194">
            <v>78509</v>
          </cell>
          <cell r="S194">
            <v>96444</v>
          </cell>
          <cell r="V194">
            <v>6736</v>
          </cell>
          <cell r="AA194">
            <v>4857</v>
          </cell>
          <cell r="AB194">
            <v>2842</v>
          </cell>
          <cell r="AC194">
            <v>233222</v>
          </cell>
          <cell r="AD194">
            <v>236064</v>
          </cell>
        </row>
        <row r="195">
          <cell r="B195" t="str">
            <v>RAIFFEISEN BROKER DE ASIGURARE-REASIGURARE S.R.L.</v>
          </cell>
          <cell r="C195">
            <v>60867.999999999993</v>
          </cell>
          <cell r="J195">
            <v>2665656</v>
          </cell>
          <cell r="K195">
            <v>702050</v>
          </cell>
          <cell r="L195">
            <v>51118287.000000007</v>
          </cell>
          <cell r="M195">
            <v>204140</v>
          </cell>
          <cell r="N195">
            <v>7654</v>
          </cell>
          <cell r="O195">
            <v>43490</v>
          </cell>
          <cell r="P195">
            <v>23201</v>
          </cell>
          <cell r="Q195">
            <v>7911846</v>
          </cell>
          <cell r="R195">
            <v>447556</v>
          </cell>
          <cell r="S195">
            <v>18383130</v>
          </cell>
          <cell r="V195">
            <v>1068850</v>
          </cell>
          <cell r="X195">
            <v>116893.99999999999</v>
          </cell>
          <cell r="Y195">
            <v>113482</v>
          </cell>
          <cell r="AB195">
            <v>60867.999999999993</v>
          </cell>
          <cell r="AC195">
            <v>82806236</v>
          </cell>
          <cell r="AD195">
            <v>82867104</v>
          </cell>
        </row>
        <row r="196">
          <cell r="B196" t="str">
            <v>RCI BROKER DE ASIGURARE S.R.L.</v>
          </cell>
          <cell r="J196">
            <v>6674201</v>
          </cell>
          <cell r="L196">
            <v>82693409</v>
          </cell>
          <cell r="R196">
            <v>1626</v>
          </cell>
          <cell r="S196">
            <v>33528209</v>
          </cell>
          <cell r="Y196">
            <v>346692</v>
          </cell>
          <cell r="AC196">
            <v>123244137</v>
          </cell>
          <cell r="AD196">
            <v>123244137</v>
          </cell>
        </row>
        <row r="197">
          <cell r="B197" t="str">
            <v>REAL EXPERT BROKER DE ASIGURARE REASIGURARE S.R.L.</v>
          </cell>
          <cell r="E197">
            <v>78520</v>
          </cell>
          <cell r="J197">
            <v>1328</v>
          </cell>
          <cell r="K197">
            <v>82543</v>
          </cell>
          <cell r="L197">
            <v>496694</v>
          </cell>
          <cell r="P197">
            <v>33189</v>
          </cell>
          <cell r="Q197">
            <v>448343</v>
          </cell>
          <cell r="R197">
            <v>39090</v>
          </cell>
          <cell r="S197">
            <v>1133712</v>
          </cell>
          <cell r="V197">
            <v>395135</v>
          </cell>
          <cell r="X197">
            <v>9068</v>
          </cell>
          <cell r="Y197">
            <v>473</v>
          </cell>
          <cell r="AA197">
            <v>30516</v>
          </cell>
          <cell r="AB197">
            <v>78520</v>
          </cell>
          <cell r="AC197">
            <v>2670091</v>
          </cell>
          <cell r="AD197">
            <v>2748611</v>
          </cell>
        </row>
        <row r="198">
          <cell r="B198" t="str">
            <v>REMABO BROKER DE ASIGURARE S.R.L.</v>
          </cell>
          <cell r="C198">
            <v>1821</v>
          </cell>
          <cell r="J198">
            <v>1629</v>
          </cell>
          <cell r="K198">
            <v>8742</v>
          </cell>
          <cell r="L198">
            <v>593111</v>
          </cell>
          <cell r="Q198">
            <v>237299</v>
          </cell>
          <cell r="R198">
            <v>169996</v>
          </cell>
          <cell r="S198">
            <v>600438</v>
          </cell>
          <cell r="V198">
            <v>24533</v>
          </cell>
          <cell r="X198">
            <v>11946</v>
          </cell>
          <cell r="AA198">
            <v>12855.000000000002</v>
          </cell>
          <cell r="AB198">
            <v>1821</v>
          </cell>
          <cell r="AC198">
            <v>1660548.9999999998</v>
          </cell>
          <cell r="AD198">
            <v>1662370</v>
          </cell>
        </row>
        <row r="199">
          <cell r="B199" t="str">
            <v>RENKER BROKER DE ASIGURARE S.R.L.</v>
          </cell>
          <cell r="J199">
            <v>1935</v>
          </cell>
          <cell r="L199">
            <v>4641634</v>
          </cell>
          <cell r="Q199">
            <v>202037.99999999997</v>
          </cell>
          <cell r="S199">
            <v>4808437</v>
          </cell>
          <cell r="V199">
            <v>92735</v>
          </cell>
          <cell r="AA199">
            <v>32743</v>
          </cell>
          <cell r="AC199">
            <v>9779522</v>
          </cell>
          <cell r="AD199">
            <v>9779522</v>
          </cell>
        </row>
        <row r="200">
          <cell r="B200" t="str">
            <v>RENOMIA INSURANCE REINSURANCE BROKER S.R.L.</v>
          </cell>
          <cell r="C200">
            <v>2915830</v>
          </cell>
          <cell r="J200">
            <v>870481</v>
          </cell>
          <cell r="K200">
            <v>8377211</v>
          </cell>
          <cell r="L200">
            <v>22193465</v>
          </cell>
          <cell r="N200">
            <v>8058953.0000000009</v>
          </cell>
          <cell r="O200">
            <v>115133</v>
          </cell>
          <cell r="P200">
            <v>1002796</v>
          </cell>
          <cell r="Q200">
            <v>25907012.999999996</v>
          </cell>
          <cell r="R200">
            <v>22240253</v>
          </cell>
          <cell r="S200">
            <v>128482517</v>
          </cell>
          <cell r="T200">
            <v>477253.99999999994</v>
          </cell>
          <cell r="V200">
            <v>18564254</v>
          </cell>
          <cell r="W200">
            <v>1231392</v>
          </cell>
          <cell r="X200">
            <v>1568655</v>
          </cell>
          <cell r="AA200">
            <v>1906364</v>
          </cell>
          <cell r="AB200">
            <v>2915830</v>
          </cell>
          <cell r="AC200">
            <v>240995741</v>
          </cell>
          <cell r="AD200">
            <v>243911571</v>
          </cell>
        </row>
        <row r="201">
          <cell r="B201" t="str">
            <v>RISC TOTAL ASIG - BROKER DE ASIGURARE S.R.L.</v>
          </cell>
          <cell r="C201">
            <v>22381</v>
          </cell>
          <cell r="J201">
            <v>3345</v>
          </cell>
          <cell r="K201">
            <v>66871</v>
          </cell>
          <cell r="L201">
            <v>3212462</v>
          </cell>
          <cell r="N201">
            <v>19512</v>
          </cell>
          <cell r="Q201">
            <v>1317802</v>
          </cell>
          <cell r="R201">
            <v>48862</v>
          </cell>
          <cell r="S201">
            <v>7480164</v>
          </cell>
          <cell r="V201">
            <v>120751</v>
          </cell>
          <cell r="X201">
            <v>871</v>
          </cell>
          <cell r="Y201">
            <v>19443</v>
          </cell>
          <cell r="AA201">
            <v>113414</v>
          </cell>
          <cell r="AB201">
            <v>22381</v>
          </cell>
          <cell r="AC201">
            <v>12403497.000000002</v>
          </cell>
          <cell r="AD201">
            <v>12425878</v>
          </cell>
        </row>
        <row r="202">
          <cell r="B202" t="str">
            <v>RISK CONTROL INSURANCE AND REINSURANCE BROKER SRL</v>
          </cell>
          <cell r="C202">
            <v>28963</v>
          </cell>
          <cell r="J202">
            <v>647093</v>
          </cell>
          <cell r="K202">
            <v>5218198</v>
          </cell>
          <cell r="L202">
            <v>9292569</v>
          </cell>
          <cell r="N202">
            <v>18913</v>
          </cell>
          <cell r="O202">
            <v>202250.00000000003</v>
          </cell>
          <cell r="P202">
            <v>156741</v>
          </cell>
          <cell r="Q202">
            <v>6030711</v>
          </cell>
          <cell r="R202">
            <v>453007</v>
          </cell>
          <cell r="S202">
            <v>17477589</v>
          </cell>
          <cell r="T202">
            <v>7449</v>
          </cell>
          <cell r="U202">
            <v>22288</v>
          </cell>
          <cell r="V202">
            <v>6928120</v>
          </cell>
          <cell r="W202">
            <v>3145663</v>
          </cell>
          <cell r="X202">
            <v>1658880</v>
          </cell>
          <cell r="Y202">
            <v>258098</v>
          </cell>
          <cell r="Z202">
            <v>90</v>
          </cell>
          <cell r="AA202">
            <v>157259</v>
          </cell>
          <cell r="AB202">
            <v>28963</v>
          </cell>
          <cell r="AC202">
            <v>51674917.999999993</v>
          </cell>
          <cell r="AD202">
            <v>51703881</v>
          </cell>
        </row>
        <row r="203">
          <cell r="B203" t="str">
            <v>RISK MANAGEMENT GRUP BROKER DE ASIGURARE S.R.L.</v>
          </cell>
          <cell r="J203">
            <v>301</v>
          </cell>
          <cell r="K203">
            <v>33544</v>
          </cell>
          <cell r="L203">
            <v>483941</v>
          </cell>
          <cell r="Q203">
            <v>399051</v>
          </cell>
          <cell r="S203">
            <v>7761195</v>
          </cell>
          <cell r="V203">
            <v>29926.000000000004</v>
          </cell>
          <cell r="X203">
            <v>900</v>
          </cell>
          <cell r="AC203">
            <v>8708858</v>
          </cell>
          <cell r="AD203">
            <v>8708858</v>
          </cell>
        </row>
        <row r="204">
          <cell r="B204" t="str">
            <v>RITTER.RO - BROKER DE ASIGURARE S.R.L.</v>
          </cell>
          <cell r="C204">
            <v>72878</v>
          </cell>
          <cell r="J204">
            <v>25860</v>
          </cell>
          <cell r="K204">
            <v>18782</v>
          </cell>
          <cell r="L204">
            <v>9561670</v>
          </cell>
          <cell r="O204">
            <v>4415</v>
          </cell>
          <cell r="P204">
            <v>11617</v>
          </cell>
          <cell r="Q204">
            <v>2379662</v>
          </cell>
          <cell r="R204">
            <v>24628</v>
          </cell>
          <cell r="S204">
            <v>26258883</v>
          </cell>
          <cell r="V204">
            <v>582382</v>
          </cell>
          <cell r="W204">
            <v>36120</v>
          </cell>
          <cell r="X204">
            <v>64637</v>
          </cell>
          <cell r="AA204">
            <v>379306</v>
          </cell>
          <cell r="AB204">
            <v>72878</v>
          </cell>
          <cell r="AC204">
            <v>39347962</v>
          </cell>
          <cell r="AD204">
            <v>39420840</v>
          </cell>
        </row>
        <row r="205">
          <cell r="B205" t="str">
            <v>ROCREDIT - BROKER DE ASIGURARE S.R.L.</v>
          </cell>
          <cell r="C205">
            <v>3258</v>
          </cell>
          <cell r="J205">
            <v>1099</v>
          </cell>
          <cell r="L205">
            <v>1759429.0000000002</v>
          </cell>
          <cell r="P205">
            <v>3700</v>
          </cell>
          <cell r="Q205">
            <v>700808</v>
          </cell>
          <cell r="S205">
            <v>2127105</v>
          </cell>
          <cell r="V205">
            <v>109655</v>
          </cell>
          <cell r="X205">
            <v>16605</v>
          </cell>
          <cell r="Y205">
            <v>1324</v>
          </cell>
          <cell r="AA205">
            <v>44301</v>
          </cell>
          <cell r="AB205">
            <v>3258</v>
          </cell>
          <cell r="AC205">
            <v>4764026</v>
          </cell>
          <cell r="AD205">
            <v>4767284</v>
          </cell>
        </row>
        <row r="206">
          <cell r="B206" t="str">
            <v>ROM INSURANCE BROKER DE ASIGURARE S.R.L.</v>
          </cell>
          <cell r="C206">
            <v>209179.99999999997</v>
          </cell>
          <cell r="J206">
            <v>80537</v>
          </cell>
          <cell r="K206">
            <v>25343</v>
          </cell>
          <cell r="L206">
            <v>5720585</v>
          </cell>
          <cell r="N206">
            <v>10451</v>
          </cell>
          <cell r="P206">
            <v>948</v>
          </cell>
          <cell r="Q206">
            <v>4652051</v>
          </cell>
          <cell r="R206">
            <v>493013.00000000006</v>
          </cell>
          <cell r="S206">
            <v>43642547</v>
          </cell>
          <cell r="T206">
            <v>6450</v>
          </cell>
          <cell r="V206">
            <v>1000630</v>
          </cell>
          <cell r="X206">
            <v>1261789</v>
          </cell>
          <cell r="Y206">
            <v>17584</v>
          </cell>
          <cell r="Z206">
            <v>1584</v>
          </cell>
          <cell r="AA206">
            <v>640042</v>
          </cell>
          <cell r="AB206">
            <v>209179.99999999997</v>
          </cell>
          <cell r="AC206">
            <v>57553554</v>
          </cell>
          <cell r="AD206">
            <v>57762734</v>
          </cell>
        </row>
        <row r="207">
          <cell r="B207" t="str">
            <v>ROMASIG BROKER DE ASIGURARE S.R.L.</v>
          </cell>
          <cell r="C207">
            <v>368</v>
          </cell>
          <cell r="AB207">
            <v>368</v>
          </cell>
          <cell r="AD207">
            <v>368</v>
          </cell>
        </row>
        <row r="208">
          <cell r="B208" t="str">
            <v>ROMEURO INSURANCE CONSULTING-BROKER DE ASIG SRL</v>
          </cell>
          <cell r="J208">
            <v>105959.99999999999</v>
          </cell>
          <cell r="L208">
            <v>422724.99999999994</v>
          </cell>
          <cell r="M208">
            <v>313446</v>
          </cell>
          <cell r="O208">
            <v>3041894</v>
          </cell>
          <cell r="Q208">
            <v>712449</v>
          </cell>
          <cell r="R208">
            <v>14466</v>
          </cell>
          <cell r="S208">
            <v>522946</v>
          </cell>
          <cell r="U208">
            <v>1484906</v>
          </cell>
          <cell r="V208">
            <v>219936</v>
          </cell>
          <cell r="AA208">
            <v>10240</v>
          </cell>
          <cell r="AC208">
            <v>6848968</v>
          </cell>
          <cell r="AD208">
            <v>6848968</v>
          </cell>
        </row>
        <row r="209">
          <cell r="B209" t="str">
            <v>SAFE INVEST ROMANIA BROKER DE ASIGURARE S.R.L.</v>
          </cell>
          <cell r="C209">
            <v>1996105</v>
          </cell>
          <cell r="J209">
            <v>74577</v>
          </cell>
          <cell r="K209">
            <v>25685</v>
          </cell>
          <cell r="L209">
            <v>876359</v>
          </cell>
          <cell r="Q209">
            <v>1069562</v>
          </cell>
          <cell r="R209">
            <v>87424</v>
          </cell>
          <cell r="S209">
            <v>13520434</v>
          </cell>
          <cell r="V209">
            <v>139037</v>
          </cell>
          <cell r="X209">
            <v>8418</v>
          </cell>
          <cell r="AA209">
            <v>285097</v>
          </cell>
          <cell r="AB209">
            <v>1996105</v>
          </cell>
          <cell r="AC209">
            <v>16086593</v>
          </cell>
          <cell r="AD209">
            <v>18082698</v>
          </cell>
        </row>
        <row r="210">
          <cell r="B210" t="str">
            <v>SAFETY BROKER DE ASIGURARE S.A.</v>
          </cell>
          <cell r="C210">
            <v>5346419</v>
          </cell>
          <cell r="J210">
            <v>2295760</v>
          </cell>
          <cell r="K210">
            <v>13621706.000000002</v>
          </cell>
          <cell r="L210">
            <v>152782004</v>
          </cell>
          <cell r="M210">
            <v>150919</v>
          </cell>
          <cell r="N210">
            <v>498431</v>
          </cell>
          <cell r="O210">
            <v>497698</v>
          </cell>
          <cell r="P210">
            <v>851780</v>
          </cell>
          <cell r="Q210">
            <v>81236528</v>
          </cell>
          <cell r="R210">
            <v>8316806.0000000009</v>
          </cell>
          <cell r="S210">
            <v>936512093</v>
          </cell>
          <cell r="T210">
            <v>97079</v>
          </cell>
          <cell r="U210">
            <v>38259</v>
          </cell>
          <cell r="V210">
            <v>16596204</v>
          </cell>
          <cell r="W210">
            <v>367064</v>
          </cell>
          <cell r="X210">
            <v>37013100</v>
          </cell>
          <cell r="Y210">
            <v>363172</v>
          </cell>
          <cell r="AA210">
            <v>15619156.999999998</v>
          </cell>
          <cell r="AB210">
            <v>5346419</v>
          </cell>
          <cell r="AC210">
            <v>1266857760</v>
          </cell>
          <cell r="AD210">
            <v>1272204179</v>
          </cell>
        </row>
        <row r="211">
          <cell r="B211" t="str">
            <v>SECONY PROFESIONAL CONSULTING S.R.L.</v>
          </cell>
          <cell r="J211">
            <v>1116</v>
          </cell>
          <cell r="L211">
            <v>269258</v>
          </cell>
          <cell r="Q211">
            <v>219749</v>
          </cell>
          <cell r="S211">
            <v>173244</v>
          </cell>
          <cell r="V211">
            <v>8730</v>
          </cell>
          <cell r="AC211">
            <v>672097</v>
          </cell>
          <cell r="AD211">
            <v>672097</v>
          </cell>
        </row>
        <row r="212">
          <cell r="B212" t="str">
            <v>SELECT AUTOMOTIVE BROKER DE ASIGURARE S.R.L.</v>
          </cell>
          <cell r="C212">
            <v>0</v>
          </cell>
          <cell r="L212">
            <v>2228962</v>
          </cell>
          <cell r="Q212">
            <v>1118257</v>
          </cell>
          <cell r="R212">
            <v>718222</v>
          </cell>
          <cell r="S212">
            <v>519273</v>
          </cell>
          <cell r="V212">
            <v>140369</v>
          </cell>
          <cell r="AA212">
            <v>1868</v>
          </cell>
          <cell r="AB212">
            <v>0</v>
          </cell>
          <cell r="AC212">
            <v>4726951</v>
          </cell>
          <cell r="AD212">
            <v>4726951</v>
          </cell>
        </row>
        <row r="213">
          <cell r="B213" t="str">
            <v>SIS BROKER DE ASIGURARE S.R.L.</v>
          </cell>
          <cell r="J213">
            <v>1105</v>
          </cell>
          <cell r="K213">
            <v>17904</v>
          </cell>
          <cell r="L213">
            <v>978975</v>
          </cell>
          <cell r="P213">
            <v>162879</v>
          </cell>
          <cell r="Q213">
            <v>701168</v>
          </cell>
          <cell r="S213">
            <v>563048</v>
          </cell>
          <cell r="V213">
            <v>96176</v>
          </cell>
          <cell r="AC213">
            <v>2521255</v>
          </cell>
          <cell r="AD213">
            <v>2521255</v>
          </cell>
        </row>
        <row r="214">
          <cell r="B214" t="str">
            <v>STAFF BROKER DE ASIGURARE S.R.L. (FOSTA MEDIATIS BROKER DE ASIGURARE S.R.L.)</v>
          </cell>
          <cell r="C214">
            <v>14172</v>
          </cell>
          <cell r="J214">
            <v>7133</v>
          </cell>
          <cell r="K214">
            <v>24808</v>
          </cell>
          <cell r="L214">
            <v>1101006</v>
          </cell>
          <cell r="N214">
            <v>105405</v>
          </cell>
          <cell r="Q214">
            <v>5745032</v>
          </cell>
          <cell r="R214">
            <v>1832016.0000000002</v>
          </cell>
          <cell r="S214">
            <v>2901159</v>
          </cell>
          <cell r="V214">
            <v>487956.00000000006</v>
          </cell>
          <cell r="X214">
            <v>600</v>
          </cell>
          <cell r="Y214">
            <v>385561</v>
          </cell>
          <cell r="Z214">
            <v>1</v>
          </cell>
          <cell r="AA214">
            <v>50542</v>
          </cell>
          <cell r="AB214">
            <v>14172</v>
          </cell>
          <cell r="AC214">
            <v>12641219</v>
          </cell>
          <cell r="AD214">
            <v>12655391</v>
          </cell>
        </row>
        <row r="215">
          <cell r="B215" t="str">
            <v>STANDARD ASIGURARI - BROKER DE ASIGURARE S.R.L.</v>
          </cell>
          <cell r="K215">
            <v>328111</v>
          </cell>
          <cell r="L215">
            <v>1295159</v>
          </cell>
          <cell r="Q215">
            <v>1093964</v>
          </cell>
          <cell r="S215">
            <v>4451748</v>
          </cell>
          <cell r="V215">
            <v>45613</v>
          </cell>
          <cell r="AC215">
            <v>7214595.0000000009</v>
          </cell>
          <cell r="AD215">
            <v>7214595.0000000009</v>
          </cell>
        </row>
        <row r="216">
          <cell r="B216" t="str">
            <v>START BROKER DE ASIGURARE S.R.L.</v>
          </cell>
          <cell r="C216">
            <v>677</v>
          </cell>
          <cell r="J216">
            <v>633</v>
          </cell>
          <cell r="L216">
            <v>160317</v>
          </cell>
          <cell r="Q216">
            <v>66380</v>
          </cell>
          <cell r="R216">
            <v>3826</v>
          </cell>
          <cell r="S216">
            <v>3030709.0000000005</v>
          </cell>
          <cell r="V216">
            <v>17855</v>
          </cell>
          <cell r="X216">
            <v>5980</v>
          </cell>
          <cell r="AA216">
            <v>29443</v>
          </cell>
          <cell r="AB216">
            <v>677</v>
          </cell>
          <cell r="AC216">
            <v>3315143</v>
          </cell>
          <cell r="AD216">
            <v>3315820.0000000005</v>
          </cell>
        </row>
        <row r="217">
          <cell r="B217" t="str">
            <v>STEIN BESTASIG INSURANCE BROKER S.R.L. (ANTERIOR STEIN INSURANCE BROKER S.R.L.)</v>
          </cell>
          <cell r="C217">
            <v>90708</v>
          </cell>
          <cell r="J217">
            <v>24417.999999999996</v>
          </cell>
          <cell r="K217">
            <v>1553703</v>
          </cell>
          <cell r="L217">
            <v>2366702</v>
          </cell>
          <cell r="M217">
            <v>179483</v>
          </cell>
          <cell r="O217">
            <v>91507</v>
          </cell>
          <cell r="P217">
            <v>38</v>
          </cell>
          <cell r="Q217">
            <v>10438054</v>
          </cell>
          <cell r="R217">
            <v>1477628</v>
          </cell>
          <cell r="S217">
            <v>7090050</v>
          </cell>
          <cell r="V217">
            <v>1644641.9999999998</v>
          </cell>
          <cell r="X217">
            <v>706989</v>
          </cell>
          <cell r="Y217">
            <v>1819</v>
          </cell>
          <cell r="AA217">
            <v>141486</v>
          </cell>
          <cell r="AB217">
            <v>90708</v>
          </cell>
          <cell r="AC217">
            <v>25716519</v>
          </cell>
          <cell r="AD217">
            <v>25807226.999999996</v>
          </cell>
        </row>
        <row r="218">
          <cell r="B218" t="str">
            <v>STELLAR RE INTERMEDIARIES - BROKER DE ASIGURARE - REASIGURARE S.R.L.</v>
          </cell>
          <cell r="J218">
            <v>1363</v>
          </cell>
          <cell r="K218">
            <v>20764</v>
          </cell>
          <cell r="L218">
            <v>260049</v>
          </cell>
          <cell r="P218">
            <v>46314</v>
          </cell>
          <cell r="Q218">
            <v>2632568</v>
          </cell>
          <cell r="R218">
            <v>221690</v>
          </cell>
          <cell r="S218">
            <v>1237048</v>
          </cell>
          <cell r="V218">
            <v>1135149</v>
          </cell>
          <cell r="X218">
            <v>645211</v>
          </cell>
          <cell r="Y218">
            <v>353</v>
          </cell>
          <cell r="AC218">
            <v>6200509</v>
          </cell>
          <cell r="AD218">
            <v>6200509</v>
          </cell>
        </row>
        <row r="219">
          <cell r="B219" t="str">
            <v>TEAHA ASIGURARI - BROKER DE ASIGURARE S.R.L.</v>
          </cell>
          <cell r="J219">
            <v>103</v>
          </cell>
          <cell r="L219">
            <v>89416</v>
          </cell>
          <cell r="Q219">
            <v>51461</v>
          </cell>
          <cell r="S219">
            <v>322953</v>
          </cell>
          <cell r="V219">
            <v>10530</v>
          </cell>
          <cell r="AA219">
            <v>5918</v>
          </cell>
          <cell r="AC219">
            <v>480381</v>
          </cell>
          <cell r="AD219">
            <v>480381</v>
          </cell>
        </row>
        <row r="220">
          <cell r="B220" t="str">
            <v>TITAN BROKER DE ASIGURARE S.R.L.</v>
          </cell>
          <cell r="C220">
            <v>42612</v>
          </cell>
          <cell r="J220">
            <v>37579</v>
          </cell>
          <cell r="K220">
            <v>103517.99999999999</v>
          </cell>
          <cell r="L220">
            <v>3337684.9999999995</v>
          </cell>
          <cell r="O220">
            <v>1636</v>
          </cell>
          <cell r="P220">
            <v>846</v>
          </cell>
          <cell r="Q220">
            <v>2553804</v>
          </cell>
          <cell r="R220">
            <v>19658</v>
          </cell>
          <cell r="S220">
            <v>39622264</v>
          </cell>
          <cell r="U220">
            <v>5016</v>
          </cell>
          <cell r="V220">
            <v>224415</v>
          </cell>
          <cell r="X220">
            <v>1170494</v>
          </cell>
          <cell r="AA220">
            <v>325081</v>
          </cell>
          <cell r="AB220">
            <v>42612</v>
          </cell>
          <cell r="AC220">
            <v>47401996</v>
          </cell>
          <cell r="AD220">
            <v>47444608</v>
          </cell>
        </row>
        <row r="221">
          <cell r="B221" t="str">
            <v>TOP INSURANCE CONSULTING BROKER DE ASIGURARE - REASIGURARE S.R.L.</v>
          </cell>
          <cell r="C221">
            <v>986</v>
          </cell>
          <cell r="J221">
            <v>13695.000000000002</v>
          </cell>
          <cell r="L221">
            <v>612596</v>
          </cell>
          <cell r="Q221">
            <v>180870</v>
          </cell>
          <cell r="S221">
            <v>822999.99999999988</v>
          </cell>
          <cell r="V221">
            <v>251111</v>
          </cell>
          <cell r="X221">
            <v>5950</v>
          </cell>
          <cell r="AB221">
            <v>986</v>
          </cell>
          <cell r="AC221">
            <v>1887222</v>
          </cell>
          <cell r="AD221">
            <v>1888208</v>
          </cell>
        </row>
        <row r="222">
          <cell r="B222" t="str">
            <v>TOTAL ASIG - BROKER DE ASIGURARE-REASIGURARE S.R.L.</v>
          </cell>
          <cell r="C222">
            <v>2694</v>
          </cell>
          <cell r="E222">
            <v>8400</v>
          </cell>
          <cell r="J222">
            <v>1386</v>
          </cell>
          <cell r="L222">
            <v>226549</v>
          </cell>
          <cell r="P222">
            <v>19441</v>
          </cell>
          <cell r="Q222">
            <v>259080.99999999997</v>
          </cell>
          <cell r="S222">
            <v>829999</v>
          </cell>
          <cell r="V222">
            <v>74617</v>
          </cell>
          <cell r="AA222">
            <v>22413</v>
          </cell>
          <cell r="AB222">
            <v>11094</v>
          </cell>
          <cell r="AC222">
            <v>1433486</v>
          </cell>
          <cell r="AD222">
            <v>1444580</v>
          </cell>
        </row>
        <row r="223">
          <cell r="B223" t="str">
            <v>TOYO MOTOR BROKER DE ASIGURARE S.R.L.</v>
          </cell>
          <cell r="C223">
            <v>0</v>
          </cell>
          <cell r="J223">
            <v>33317</v>
          </cell>
          <cell r="K223">
            <v>0</v>
          </cell>
          <cell r="L223">
            <v>11611486</v>
          </cell>
          <cell r="N223">
            <v>1566599</v>
          </cell>
          <cell r="P223">
            <v>0</v>
          </cell>
          <cell r="Q223">
            <v>172964</v>
          </cell>
          <cell r="R223">
            <v>147626</v>
          </cell>
          <cell r="S223">
            <v>5802252</v>
          </cell>
          <cell r="T223">
            <v>10077</v>
          </cell>
          <cell r="V223">
            <v>28769.999999999996</v>
          </cell>
          <cell r="X223">
            <v>29768</v>
          </cell>
          <cell r="Y223">
            <v>0</v>
          </cell>
          <cell r="AA223">
            <v>1343</v>
          </cell>
          <cell r="AB223">
            <v>0</v>
          </cell>
          <cell r="AC223">
            <v>19404202</v>
          </cell>
          <cell r="AD223">
            <v>19404202</v>
          </cell>
        </row>
        <row r="224">
          <cell r="B224" t="str">
            <v>TRANSILVANIA BROKER DE ASIGURARE S.A.</v>
          </cell>
          <cell r="C224">
            <v>1782044.0000000002</v>
          </cell>
          <cell r="E224">
            <v>2394457</v>
          </cell>
          <cell r="J224">
            <v>861939</v>
          </cell>
          <cell r="K224">
            <v>7268663</v>
          </cell>
          <cell r="L224">
            <v>72369076</v>
          </cell>
          <cell r="M224">
            <v>336436</v>
          </cell>
          <cell r="N224">
            <v>32353</v>
          </cell>
          <cell r="O224">
            <v>850106</v>
          </cell>
          <cell r="P224">
            <v>347233</v>
          </cell>
          <cell r="Q224">
            <v>46129960</v>
          </cell>
          <cell r="R224">
            <v>18559275</v>
          </cell>
          <cell r="S224">
            <v>532754541</v>
          </cell>
          <cell r="T224">
            <v>3500</v>
          </cell>
          <cell r="U224">
            <v>232687</v>
          </cell>
          <cell r="V224">
            <v>10711566</v>
          </cell>
          <cell r="W224">
            <v>320794</v>
          </cell>
          <cell r="X224">
            <v>12794383</v>
          </cell>
          <cell r="Y224">
            <v>225207.00000000003</v>
          </cell>
          <cell r="AA224">
            <v>6336601.0000000009</v>
          </cell>
          <cell r="AB224">
            <v>4176501</v>
          </cell>
          <cell r="AC224">
            <v>710134320</v>
          </cell>
          <cell r="AD224">
            <v>714310821</v>
          </cell>
        </row>
        <row r="225">
          <cell r="B225" t="str">
            <v>TRANSILVANIA MAXIMA-BROKER DE ASIGURARE SRL</v>
          </cell>
          <cell r="J225">
            <v>743</v>
          </cell>
          <cell r="L225">
            <v>16015.000000000002</v>
          </cell>
          <cell r="Q225">
            <v>11645</v>
          </cell>
          <cell r="S225">
            <v>1483103</v>
          </cell>
          <cell r="V225">
            <v>2774</v>
          </cell>
          <cell r="AA225">
            <v>16950</v>
          </cell>
          <cell r="AC225">
            <v>1531230</v>
          </cell>
          <cell r="AD225">
            <v>1531230</v>
          </cell>
        </row>
        <row r="226">
          <cell r="B226" t="str">
            <v>TRANSPORT BROKER DE ASIGURARE S.R.L.</v>
          </cell>
          <cell r="C226">
            <v>1016</v>
          </cell>
          <cell r="J226">
            <v>1026</v>
          </cell>
          <cell r="K226">
            <v>22990</v>
          </cell>
          <cell r="L226">
            <v>121892</v>
          </cell>
          <cell r="Q226">
            <v>54262</v>
          </cell>
          <cell r="R226">
            <v>3405</v>
          </cell>
          <cell r="S226">
            <v>1693306</v>
          </cell>
          <cell r="V226">
            <v>27673</v>
          </cell>
          <cell r="W226">
            <v>289</v>
          </cell>
          <cell r="X226">
            <v>62760</v>
          </cell>
          <cell r="AA226">
            <v>12648.999999999998</v>
          </cell>
          <cell r="AB226">
            <v>1016</v>
          </cell>
          <cell r="AC226">
            <v>2000251.9999999998</v>
          </cell>
          <cell r="AD226">
            <v>2001268</v>
          </cell>
        </row>
        <row r="227">
          <cell r="B227" t="str">
            <v>TRINITY &amp; RADACINI &amp; CBASIG GRUP – BROKER DE ASIGURARE S.R.L.</v>
          </cell>
          <cell r="C227">
            <v>3278</v>
          </cell>
          <cell r="J227">
            <v>1423</v>
          </cell>
          <cell r="K227">
            <v>1331</v>
          </cell>
          <cell r="L227">
            <v>1841596</v>
          </cell>
          <cell r="N227">
            <v>37620</v>
          </cell>
          <cell r="P227">
            <v>14760</v>
          </cell>
          <cell r="Q227">
            <v>244523</v>
          </cell>
          <cell r="R227">
            <v>399722.99999999994</v>
          </cell>
          <cell r="S227">
            <v>2676072</v>
          </cell>
          <cell r="V227">
            <v>91700</v>
          </cell>
          <cell r="X227">
            <v>9610</v>
          </cell>
          <cell r="Y227">
            <v>7081</v>
          </cell>
          <cell r="AA227">
            <v>52285</v>
          </cell>
          <cell r="AB227">
            <v>3278</v>
          </cell>
          <cell r="AC227">
            <v>5377724</v>
          </cell>
          <cell r="AD227">
            <v>5381002</v>
          </cell>
        </row>
        <row r="228">
          <cell r="B228" t="str">
            <v>TRUST - ASIG BROKER DE ASIGURARE S.R.L.</v>
          </cell>
          <cell r="C228">
            <v>26760</v>
          </cell>
          <cell r="J228">
            <v>6650</v>
          </cell>
          <cell r="L228">
            <v>196281</v>
          </cell>
          <cell r="P228">
            <v>8615</v>
          </cell>
          <cell r="Q228">
            <v>210626</v>
          </cell>
          <cell r="R228">
            <v>1216798</v>
          </cell>
          <cell r="S228">
            <v>1617045</v>
          </cell>
          <cell r="V228">
            <v>18449</v>
          </cell>
          <cell r="AA228">
            <v>13496</v>
          </cell>
          <cell r="AB228">
            <v>26760</v>
          </cell>
          <cell r="AC228">
            <v>3287960</v>
          </cell>
          <cell r="AD228">
            <v>3314720</v>
          </cell>
        </row>
        <row r="229">
          <cell r="B229" t="str">
            <v>TRUST BROKERS BROKER DE ASIGURARE S.R.L.</v>
          </cell>
          <cell r="C229">
            <v>117410.00000000001</v>
          </cell>
          <cell r="D229">
            <v>715</v>
          </cell>
          <cell r="J229">
            <v>237218</v>
          </cell>
          <cell r="K229">
            <v>274159</v>
          </cell>
          <cell r="L229">
            <v>18488588</v>
          </cell>
          <cell r="N229">
            <v>1730206.0000000002</v>
          </cell>
          <cell r="P229">
            <v>32943</v>
          </cell>
          <cell r="Q229">
            <v>2036736</v>
          </cell>
          <cell r="R229">
            <v>276142</v>
          </cell>
          <cell r="S229">
            <v>17837068</v>
          </cell>
          <cell r="V229">
            <v>891759</v>
          </cell>
          <cell r="W229">
            <v>152023</v>
          </cell>
          <cell r="X229">
            <v>1565060.9999999998</v>
          </cell>
          <cell r="AA229">
            <v>94557</v>
          </cell>
          <cell r="AB229">
            <v>118125</v>
          </cell>
          <cell r="AC229">
            <v>43616460</v>
          </cell>
          <cell r="AD229">
            <v>43734585</v>
          </cell>
        </row>
        <row r="230">
          <cell r="B230" t="str">
            <v>TRYGON BROKER DE ASIGURARE S.R.L.</v>
          </cell>
          <cell r="C230">
            <v>12128.999999999998</v>
          </cell>
          <cell r="J230">
            <v>780</v>
          </cell>
          <cell r="K230">
            <v>35211</v>
          </cell>
          <cell r="L230">
            <v>998077</v>
          </cell>
          <cell r="P230">
            <v>620</v>
          </cell>
          <cell r="Q230">
            <v>272916</v>
          </cell>
          <cell r="R230">
            <v>1681</v>
          </cell>
          <cell r="S230">
            <v>768874</v>
          </cell>
          <cell r="V230">
            <v>44738</v>
          </cell>
          <cell r="Y230">
            <v>597</v>
          </cell>
          <cell r="AA230">
            <v>25928</v>
          </cell>
          <cell r="AB230">
            <v>12128.999999999998</v>
          </cell>
          <cell r="AC230">
            <v>2149422</v>
          </cell>
          <cell r="AD230">
            <v>2161551</v>
          </cell>
        </row>
        <row r="231">
          <cell r="B231" t="str">
            <v>UNICREDIT INSURANCE BROKER S.R.L.</v>
          </cell>
          <cell r="C231">
            <v>139244</v>
          </cell>
          <cell r="J231">
            <v>12840.999999999998</v>
          </cell>
          <cell r="K231">
            <v>1404</v>
          </cell>
          <cell r="L231">
            <v>202864517</v>
          </cell>
          <cell r="M231">
            <v>967103</v>
          </cell>
          <cell r="N231">
            <v>25679</v>
          </cell>
          <cell r="O231">
            <v>2929</v>
          </cell>
          <cell r="P231">
            <v>413051.00000000006</v>
          </cell>
          <cell r="Q231">
            <v>4763552</v>
          </cell>
          <cell r="R231">
            <v>20965699</v>
          </cell>
          <cell r="S231">
            <v>80771385</v>
          </cell>
          <cell r="V231">
            <v>710823</v>
          </cell>
          <cell r="W231">
            <v>57758.999999999993</v>
          </cell>
          <cell r="X231">
            <v>15315.000000000002</v>
          </cell>
          <cell r="Y231">
            <v>1532142</v>
          </cell>
          <cell r="AA231">
            <v>52947</v>
          </cell>
          <cell r="AB231">
            <v>139244</v>
          </cell>
          <cell r="AC231">
            <v>313157146</v>
          </cell>
          <cell r="AD231">
            <v>313296390</v>
          </cell>
        </row>
        <row r="232">
          <cell r="B232" t="str">
            <v>UNION CONSULTING - BROKER DE ASIGURARE S.R.L.</v>
          </cell>
          <cell r="C232">
            <v>18199</v>
          </cell>
          <cell r="J232">
            <v>7835</v>
          </cell>
          <cell r="K232">
            <v>81289</v>
          </cell>
          <cell r="L232">
            <v>317909</v>
          </cell>
          <cell r="Q232">
            <v>344923</v>
          </cell>
          <cell r="R232">
            <v>110944</v>
          </cell>
          <cell r="S232">
            <v>6117930.0000000009</v>
          </cell>
          <cell r="V232">
            <v>109097</v>
          </cell>
          <cell r="X232">
            <v>104053.00000000001</v>
          </cell>
          <cell r="Y232">
            <v>985</v>
          </cell>
          <cell r="AA232">
            <v>81198</v>
          </cell>
          <cell r="AB232">
            <v>18199</v>
          </cell>
          <cell r="AC232">
            <v>7276163</v>
          </cell>
          <cell r="AD232">
            <v>7294362</v>
          </cell>
        </row>
        <row r="233">
          <cell r="B233" t="str">
            <v>VECTOR BROKER DE ASIGURARE - REASIGURARE S.R.L.</v>
          </cell>
          <cell r="C233">
            <v>42050</v>
          </cell>
          <cell r="E233">
            <v>198</v>
          </cell>
          <cell r="J233">
            <v>116477.99999999999</v>
          </cell>
          <cell r="K233">
            <v>117172</v>
          </cell>
          <cell r="L233">
            <v>12135187</v>
          </cell>
          <cell r="N233">
            <v>55150</v>
          </cell>
          <cell r="O233">
            <v>1585</v>
          </cell>
          <cell r="P233">
            <v>340768</v>
          </cell>
          <cell r="Q233">
            <v>4513751</v>
          </cell>
          <cell r="R233">
            <v>2836054</v>
          </cell>
          <cell r="S233">
            <v>41039861</v>
          </cell>
          <cell r="T233">
            <v>1991</v>
          </cell>
          <cell r="V233">
            <v>848180</v>
          </cell>
          <cell r="X233">
            <v>924535</v>
          </cell>
          <cell r="Y233">
            <v>7288</v>
          </cell>
          <cell r="AA233">
            <v>677541</v>
          </cell>
          <cell r="AB233">
            <v>42248</v>
          </cell>
          <cell r="AC233">
            <v>63615541</v>
          </cell>
          <cell r="AD233">
            <v>63657789</v>
          </cell>
        </row>
        <row r="234">
          <cell r="B234" t="str">
            <v>VERASIG BROKER DE ASIGURARE SRL</v>
          </cell>
          <cell r="C234">
            <v>9684</v>
          </cell>
          <cell r="J234">
            <v>50758.999999999993</v>
          </cell>
          <cell r="K234">
            <v>116976</v>
          </cell>
          <cell r="L234">
            <v>2882130</v>
          </cell>
          <cell r="N234">
            <v>226882.99999999997</v>
          </cell>
          <cell r="O234">
            <v>2636076</v>
          </cell>
          <cell r="P234">
            <v>481044.00000000006</v>
          </cell>
          <cell r="Q234">
            <v>1759606</v>
          </cell>
          <cell r="R234">
            <v>614973</v>
          </cell>
          <cell r="S234">
            <v>7055351</v>
          </cell>
          <cell r="T234">
            <v>3484</v>
          </cell>
          <cell r="U234">
            <v>1226720</v>
          </cell>
          <cell r="V234">
            <v>603049</v>
          </cell>
          <cell r="X234">
            <v>372833</v>
          </cell>
          <cell r="Y234">
            <v>13372.999999999998</v>
          </cell>
          <cell r="Z234">
            <v>34</v>
          </cell>
          <cell r="AA234">
            <v>147896</v>
          </cell>
          <cell r="AB234">
            <v>9684</v>
          </cell>
          <cell r="AC234">
            <v>18191187</v>
          </cell>
          <cell r="AD234">
            <v>18200871</v>
          </cell>
        </row>
        <row r="235">
          <cell r="B235" t="str">
            <v>VERBITA-BROKER DE ASIGURARE S.R.L.</v>
          </cell>
          <cell r="L235">
            <v>1115161</v>
          </cell>
          <cell r="Q235">
            <v>108380</v>
          </cell>
          <cell r="S235">
            <v>1273993</v>
          </cell>
          <cell r="V235">
            <v>56531</v>
          </cell>
          <cell r="AA235">
            <v>6570</v>
          </cell>
          <cell r="AC235">
            <v>2560635</v>
          </cell>
          <cell r="AD235">
            <v>2560635</v>
          </cell>
        </row>
        <row r="236">
          <cell r="B236" t="str">
            <v>VERTICAL ASSURANCE BROKER DE ASIGURARE S.R.L.</v>
          </cell>
          <cell r="C236">
            <v>20922</v>
          </cell>
          <cell r="J236">
            <v>9055</v>
          </cell>
          <cell r="K236">
            <v>70451</v>
          </cell>
          <cell r="L236">
            <v>2313251</v>
          </cell>
          <cell r="P236">
            <v>13532</v>
          </cell>
          <cell r="Q236">
            <v>1121876</v>
          </cell>
          <cell r="R236">
            <v>0</v>
          </cell>
          <cell r="S236">
            <v>7727703</v>
          </cell>
          <cell r="V236">
            <v>563285</v>
          </cell>
          <cell r="X236">
            <v>36962</v>
          </cell>
          <cell r="AA236">
            <v>218165</v>
          </cell>
          <cell r="AB236">
            <v>20922</v>
          </cell>
          <cell r="AC236">
            <v>12074280</v>
          </cell>
          <cell r="AD236">
            <v>12095202</v>
          </cell>
        </row>
        <row r="237">
          <cell r="B237" t="str">
            <v>VITAL BROKER DE ASIGURARE SI REASIGURARE SRL</v>
          </cell>
          <cell r="C237">
            <v>58723</v>
          </cell>
          <cell r="J237">
            <v>5333</v>
          </cell>
          <cell r="K237">
            <v>1827</v>
          </cell>
          <cell r="L237">
            <v>2192913</v>
          </cell>
          <cell r="P237">
            <v>148741</v>
          </cell>
          <cell r="Q237">
            <v>785655</v>
          </cell>
          <cell r="S237">
            <v>5341589</v>
          </cell>
          <cell r="V237">
            <v>127388</v>
          </cell>
          <cell r="X237">
            <v>107962</v>
          </cell>
          <cell r="AA237">
            <v>77411</v>
          </cell>
          <cell r="AB237">
            <v>58723</v>
          </cell>
          <cell r="AC237">
            <v>8788819</v>
          </cell>
          <cell r="AD237">
            <v>8847542</v>
          </cell>
        </row>
        <row r="238">
          <cell r="B238" t="str">
            <v>VIVA BROKER DE ASIGURARE-REASIGURARE S.R.L.</v>
          </cell>
          <cell r="C238">
            <v>402253</v>
          </cell>
          <cell r="E238">
            <v>920</v>
          </cell>
          <cell r="J238">
            <v>12227.000000000002</v>
          </cell>
          <cell r="K238">
            <v>1531705</v>
          </cell>
          <cell r="L238">
            <v>1066767</v>
          </cell>
          <cell r="O238">
            <v>5200</v>
          </cell>
          <cell r="P238">
            <v>25649.999999999996</v>
          </cell>
          <cell r="Q238">
            <v>1681719</v>
          </cell>
          <cell r="R238">
            <v>480413</v>
          </cell>
          <cell r="S238">
            <v>853124</v>
          </cell>
          <cell r="V238">
            <v>496435</v>
          </cell>
          <cell r="X238">
            <v>5400</v>
          </cell>
          <cell r="Y238">
            <v>91338</v>
          </cell>
          <cell r="AA238">
            <v>11584</v>
          </cell>
          <cell r="AB238">
            <v>403173</v>
          </cell>
          <cell r="AC238">
            <v>6261562</v>
          </cell>
          <cell r="AD238">
            <v>6664735</v>
          </cell>
        </row>
        <row r="239">
          <cell r="B239" t="str">
            <v>VLT EXPERT BROKER DE ASIGURARE SRL</v>
          </cell>
          <cell r="C239">
            <v>2321</v>
          </cell>
          <cell r="J239">
            <v>831</v>
          </cell>
          <cell r="L239">
            <v>251746.99999999997</v>
          </cell>
          <cell r="Q239">
            <v>469086.99999999994</v>
          </cell>
          <cell r="S239">
            <v>441267</v>
          </cell>
          <cell r="V239">
            <v>17179</v>
          </cell>
          <cell r="X239">
            <v>800</v>
          </cell>
          <cell r="AA239">
            <v>17497</v>
          </cell>
          <cell r="AB239">
            <v>2321</v>
          </cell>
          <cell r="AC239">
            <v>1198408</v>
          </cell>
          <cell r="AD239">
            <v>1200729</v>
          </cell>
        </row>
        <row r="240">
          <cell r="B240" t="str">
            <v>W BROKER DE ASIGURARE-REASIGURARE SRL</v>
          </cell>
          <cell r="J240">
            <v>12174</v>
          </cell>
          <cell r="K240">
            <v>259590</v>
          </cell>
          <cell r="L240">
            <v>6547274</v>
          </cell>
          <cell r="P240">
            <v>628467</v>
          </cell>
          <cell r="Q240">
            <v>1866132</v>
          </cell>
          <cell r="R240">
            <v>74245</v>
          </cell>
          <cell r="S240">
            <v>1099924</v>
          </cell>
          <cell r="V240">
            <v>177886</v>
          </cell>
          <cell r="AA240">
            <v>22283</v>
          </cell>
          <cell r="AC240">
            <v>10687975</v>
          </cell>
          <cell r="AD240">
            <v>10687975</v>
          </cell>
        </row>
        <row r="241">
          <cell r="B241" t="str">
            <v>WESTACO BROKER DE ASIGURARE S.R.L.</v>
          </cell>
          <cell r="K241">
            <v>955</v>
          </cell>
          <cell r="L241">
            <v>17718</v>
          </cell>
          <cell r="Q241">
            <v>4635</v>
          </cell>
          <cell r="S241">
            <v>92591</v>
          </cell>
          <cell r="V241">
            <v>1498</v>
          </cell>
          <cell r="AC241">
            <v>117397.00000000001</v>
          </cell>
          <cell r="AD241">
            <v>117397.00000000001</v>
          </cell>
        </row>
        <row r="242">
          <cell r="B242" t="str">
            <v>WILLIS TOWERS WATSON ROMANIA-BROKER DE ASIGURARE REASIGURARE S.R.L.</v>
          </cell>
          <cell r="C242">
            <v>7564721.9999999991</v>
          </cell>
          <cell r="J242">
            <v>2366059</v>
          </cell>
          <cell r="K242">
            <v>34739451</v>
          </cell>
          <cell r="L242">
            <v>4125829</v>
          </cell>
          <cell r="P242">
            <v>459621</v>
          </cell>
          <cell r="Q242">
            <v>40946467</v>
          </cell>
          <cell r="S242">
            <v>5664138</v>
          </cell>
          <cell r="V242">
            <v>3162783</v>
          </cell>
          <cell r="W242">
            <v>3275562</v>
          </cell>
          <cell r="X242">
            <v>28591</v>
          </cell>
          <cell r="AB242">
            <v>7564721.9999999991</v>
          </cell>
          <cell r="AC242">
            <v>94768501</v>
          </cell>
          <cell r="AD242">
            <v>102333223</v>
          </cell>
        </row>
        <row r="243">
          <cell r="B243" t="str">
            <v>WILSON INSURANCE BROKER S.R.L.</v>
          </cell>
          <cell r="J243">
            <v>107812</v>
          </cell>
          <cell r="K243">
            <v>26829</v>
          </cell>
          <cell r="L243">
            <v>292322</v>
          </cell>
          <cell r="Q243">
            <v>2347194</v>
          </cell>
          <cell r="S243">
            <v>44864999</v>
          </cell>
          <cell r="V243">
            <v>925080</v>
          </cell>
          <cell r="AA243">
            <v>2124767</v>
          </cell>
          <cell r="AC243">
            <v>50689002.999999993</v>
          </cell>
          <cell r="AD243">
            <v>50689002.999999993</v>
          </cell>
        </row>
        <row r="244">
          <cell r="B244" t="str">
            <v>WISE INSURANCE BROKERS S.R.L.</v>
          </cell>
          <cell r="J244">
            <v>4746</v>
          </cell>
          <cell r="L244">
            <v>204552</v>
          </cell>
          <cell r="Q244">
            <v>511205</v>
          </cell>
          <cell r="R244">
            <v>2753</v>
          </cell>
          <cell r="S244">
            <v>1449670</v>
          </cell>
          <cell r="V244">
            <v>9548</v>
          </cell>
          <cell r="X244">
            <v>5537</v>
          </cell>
          <cell r="Y244">
            <v>398</v>
          </cell>
          <cell r="AA244">
            <v>16684</v>
          </cell>
          <cell r="AC244">
            <v>2205093</v>
          </cell>
          <cell r="AD244">
            <v>2205093</v>
          </cell>
        </row>
        <row r="245">
          <cell r="B245" t="str">
            <v>YORK - BROKER DE ASIGURARE-REASIGURARE S.R.L.</v>
          </cell>
          <cell r="J245">
            <v>3643</v>
          </cell>
          <cell r="K245">
            <v>15872.999999999998</v>
          </cell>
          <cell r="L245">
            <v>1053052</v>
          </cell>
          <cell r="P245">
            <v>2866</v>
          </cell>
          <cell r="Q245">
            <v>377617</v>
          </cell>
          <cell r="S245">
            <v>3967231.9999999995</v>
          </cell>
          <cell r="V245">
            <v>190790</v>
          </cell>
          <cell r="AA245">
            <v>63660.000000000007</v>
          </cell>
          <cell r="AC245">
            <v>5674733</v>
          </cell>
          <cell r="AD245">
            <v>5674733</v>
          </cell>
        </row>
        <row r="246">
          <cell r="B246" t="str">
            <v>Z&amp;A ASIGURARI - BROKER DE ASIGURARE S.R.L.</v>
          </cell>
          <cell r="C246">
            <v>8710</v>
          </cell>
          <cell r="S246">
            <v>3548698.9999999995</v>
          </cell>
          <cell r="AB246">
            <v>8710</v>
          </cell>
          <cell r="AC246">
            <v>3548698.9999999995</v>
          </cell>
          <cell r="AD246">
            <v>3557409</v>
          </cell>
        </row>
        <row r="247">
          <cell r="B247" t="str">
            <v>Total</v>
          </cell>
          <cell r="C247">
            <v>241304131.00000003</v>
          </cell>
          <cell r="D247">
            <v>11079</v>
          </cell>
          <cell r="E247">
            <v>171966564</v>
          </cell>
          <cell r="F247">
            <v>8881</v>
          </cell>
          <cell r="J247">
            <v>42474585</v>
          </cell>
          <cell r="K247">
            <v>527057169</v>
          </cell>
          <cell r="L247">
            <v>2435089006</v>
          </cell>
          <cell r="M247">
            <v>5306700</v>
          </cell>
          <cell r="N247">
            <v>36554327</v>
          </cell>
          <cell r="O247">
            <v>14570450.999999998</v>
          </cell>
          <cell r="P247">
            <v>24115423</v>
          </cell>
          <cell r="Q247">
            <v>828004379</v>
          </cell>
          <cell r="R247">
            <v>424477401.99999994</v>
          </cell>
          <cell r="S247">
            <v>6300957883</v>
          </cell>
          <cell r="T247">
            <v>3499572</v>
          </cell>
          <cell r="U247">
            <v>6553799</v>
          </cell>
          <cell r="V247">
            <v>284131344</v>
          </cell>
          <cell r="W247">
            <v>54477041</v>
          </cell>
          <cell r="X247">
            <v>192004110</v>
          </cell>
          <cell r="Y247">
            <v>23555461</v>
          </cell>
          <cell r="Z247">
            <v>184649</v>
          </cell>
          <cell r="AA247">
            <v>86748023</v>
          </cell>
          <cell r="AB247">
            <v>413290655.00000006</v>
          </cell>
          <cell r="AC247">
            <v>11289761324</v>
          </cell>
          <cell r="AD247">
            <v>11703051979</v>
          </cell>
        </row>
      </sheetData>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G12"/>
  <sheetViews>
    <sheetView tabSelected="1" zoomScale="140" zoomScaleNormal="140" workbookViewId="0">
      <selection activeCell="C20" sqref="C20"/>
    </sheetView>
  </sheetViews>
  <sheetFormatPr defaultRowHeight="15" x14ac:dyDescent="0.25"/>
  <cols>
    <col min="3" max="7" width="15.28515625" bestFit="1" customWidth="1"/>
  </cols>
  <sheetData>
    <row r="2" spans="3:7" x14ac:dyDescent="0.25">
      <c r="C2" s="7" t="s">
        <v>6</v>
      </c>
    </row>
    <row r="4" spans="3:7" x14ac:dyDescent="0.25">
      <c r="D4" s="1">
        <v>2021</v>
      </c>
      <c r="E4" s="1">
        <v>2022</v>
      </c>
      <c r="F4" s="1">
        <v>2023</v>
      </c>
      <c r="G4" s="1">
        <v>2024</v>
      </c>
    </row>
    <row r="5" spans="3:7" x14ac:dyDescent="0.25">
      <c r="C5" s="2" t="s">
        <v>1</v>
      </c>
      <c r="D5" s="3">
        <v>11630849176</v>
      </c>
      <c r="E5" s="4">
        <v>13859994108</v>
      </c>
      <c r="F5" s="4">
        <v>15200431729</v>
      </c>
      <c r="G5" s="4">
        <v>16219101601</v>
      </c>
    </row>
    <row r="6" spans="3:7" x14ac:dyDescent="0.25">
      <c r="C6" s="2" t="s">
        <v>2</v>
      </c>
      <c r="D6" s="4">
        <v>2610269095</v>
      </c>
      <c r="E6" s="4">
        <v>2646990610</v>
      </c>
      <c r="F6" s="4">
        <v>2966025896</v>
      </c>
      <c r="G6" s="4">
        <v>3574631853</v>
      </c>
    </row>
    <row r="7" spans="3:7" x14ac:dyDescent="0.25">
      <c r="C7" s="2" t="s">
        <v>3</v>
      </c>
      <c r="D7" s="5">
        <v>14241118271</v>
      </c>
      <c r="E7" s="5">
        <v>16506984718</v>
      </c>
      <c r="F7" s="5">
        <v>18166457625</v>
      </c>
      <c r="G7" s="5">
        <v>19793733454</v>
      </c>
    </row>
    <row r="8" spans="3:7" x14ac:dyDescent="0.25">
      <c r="C8" s="2" t="s">
        <v>4</v>
      </c>
      <c r="D8" s="6">
        <v>0.81670897991799984</v>
      </c>
      <c r="E8" s="6">
        <v>0.83964420787803873</v>
      </c>
      <c r="F8" s="6">
        <v>0.83673064076519432</v>
      </c>
      <c r="G8" s="6">
        <v>0.81940588109325962</v>
      </c>
    </row>
    <row r="9" spans="3:7" x14ac:dyDescent="0.25">
      <c r="C9" s="2" t="s">
        <v>5</v>
      </c>
      <c r="D9" s="6">
        <v>0.18329102008200013</v>
      </c>
      <c r="E9" s="6">
        <v>0.1603557921219613</v>
      </c>
      <c r="F9" s="6">
        <v>0.16326935923480568</v>
      </c>
      <c r="G9" s="6">
        <v>0.18059411890674032</v>
      </c>
    </row>
    <row r="11" spans="3:7" x14ac:dyDescent="0.25">
      <c r="C11" s="8" t="s">
        <v>7</v>
      </c>
    </row>
    <row r="12" spans="3:7" x14ac:dyDescent="0.25">
      <c r="C12" s="8" t="s">
        <v>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85C2D-043B-4EB9-A4ED-003D580B8787}">
  <dimension ref="C2:G28"/>
  <sheetViews>
    <sheetView topLeftCell="B1" workbookViewId="0">
      <selection activeCell="I28" sqref="I28"/>
    </sheetView>
  </sheetViews>
  <sheetFormatPr defaultRowHeight="15" x14ac:dyDescent="0.25"/>
  <cols>
    <col min="3" max="3" width="29" customWidth="1"/>
    <col min="4" max="6" width="10.140625" bestFit="1" customWidth="1"/>
    <col min="7" max="7" width="10.5703125" bestFit="1" customWidth="1"/>
  </cols>
  <sheetData>
    <row r="2" spans="3:7" x14ac:dyDescent="0.25">
      <c r="C2" s="9" t="s">
        <v>488</v>
      </c>
      <c r="D2" s="23"/>
      <c r="E2" s="23"/>
      <c r="F2" s="23"/>
      <c r="G2" s="23"/>
    </row>
    <row r="4" spans="3:7" x14ac:dyDescent="0.25">
      <c r="C4" s="1" t="s">
        <v>83</v>
      </c>
      <c r="D4" s="1">
        <v>2021</v>
      </c>
      <c r="E4" s="1">
        <v>2022</v>
      </c>
      <c r="F4" s="1">
        <v>2023</v>
      </c>
      <c r="G4" s="1">
        <v>2024</v>
      </c>
    </row>
    <row r="5" spans="3:7" x14ac:dyDescent="0.25">
      <c r="C5" s="2" t="s">
        <v>13</v>
      </c>
      <c r="D5" s="3">
        <v>634135</v>
      </c>
      <c r="E5" s="4">
        <v>791573</v>
      </c>
      <c r="F5" s="4">
        <v>755389</v>
      </c>
      <c r="G5" s="5">
        <v>378517.00000000006</v>
      </c>
    </row>
    <row r="6" spans="3:7" x14ac:dyDescent="0.25">
      <c r="C6" s="2" t="s">
        <v>14</v>
      </c>
      <c r="D6" s="3">
        <v>342076</v>
      </c>
      <c r="E6" s="4">
        <v>183670</v>
      </c>
      <c r="F6" s="4">
        <v>188680</v>
      </c>
      <c r="G6" s="5">
        <v>200085.99999999997</v>
      </c>
    </row>
    <row r="7" spans="3:7" x14ac:dyDescent="0.25">
      <c r="C7" s="2" t="s">
        <v>15</v>
      </c>
      <c r="D7" s="3">
        <v>1027212</v>
      </c>
      <c r="E7" s="4">
        <v>955362.99999999988</v>
      </c>
      <c r="F7" s="4">
        <v>1380487</v>
      </c>
      <c r="G7" s="5">
        <v>944983.99999999988</v>
      </c>
    </row>
    <row r="8" spans="3:7" x14ac:dyDescent="0.25">
      <c r="C8" s="2" t="s">
        <v>16</v>
      </c>
      <c r="D8" s="3">
        <v>299</v>
      </c>
      <c r="E8" s="4">
        <v>291</v>
      </c>
      <c r="F8" s="30">
        <v>294</v>
      </c>
      <c r="G8" s="5">
        <v>247</v>
      </c>
    </row>
    <row r="9" spans="3:7" x14ac:dyDescent="0.25">
      <c r="C9" s="2" t="s">
        <v>17</v>
      </c>
      <c r="D9" s="3">
        <v>170</v>
      </c>
      <c r="E9" s="4">
        <v>189</v>
      </c>
      <c r="F9" s="30">
        <v>246</v>
      </c>
      <c r="G9" s="5">
        <v>260</v>
      </c>
    </row>
    <row r="10" spans="3:7" x14ac:dyDescent="0.25">
      <c r="C10" s="2" t="s">
        <v>18</v>
      </c>
      <c r="D10" s="3">
        <v>1127</v>
      </c>
      <c r="E10" s="4">
        <v>1015</v>
      </c>
      <c r="F10" s="4">
        <v>1063</v>
      </c>
      <c r="G10" s="5">
        <v>940</v>
      </c>
    </row>
    <row r="11" spans="3:7" x14ac:dyDescent="0.25">
      <c r="C11" s="2" t="s">
        <v>19</v>
      </c>
      <c r="D11" s="3">
        <v>5384</v>
      </c>
      <c r="E11" s="4">
        <v>4776</v>
      </c>
      <c r="F11" s="4">
        <v>4298</v>
      </c>
      <c r="G11" s="5">
        <v>2845</v>
      </c>
    </row>
    <row r="12" spans="3:7" x14ac:dyDescent="0.25">
      <c r="C12" s="2" t="s">
        <v>20</v>
      </c>
      <c r="D12" s="3">
        <v>4638617</v>
      </c>
      <c r="E12" s="4">
        <v>3983669</v>
      </c>
      <c r="F12" s="4">
        <v>4116591</v>
      </c>
      <c r="G12" s="5">
        <v>4990544</v>
      </c>
    </row>
    <row r="13" spans="3:7" x14ac:dyDescent="0.25">
      <c r="C13" s="2" t="s">
        <v>21</v>
      </c>
      <c r="D13" s="3">
        <v>198152</v>
      </c>
      <c r="E13" s="4">
        <v>215798</v>
      </c>
      <c r="F13" s="4">
        <v>231494</v>
      </c>
      <c r="G13" s="5">
        <v>246836</v>
      </c>
    </row>
    <row r="14" spans="3:7" x14ac:dyDescent="0.25">
      <c r="C14" s="2" t="s">
        <v>22</v>
      </c>
      <c r="D14" s="3">
        <v>5334764</v>
      </c>
      <c r="E14" s="4">
        <v>6601572</v>
      </c>
      <c r="F14" s="4">
        <v>5755429</v>
      </c>
      <c r="G14" s="5">
        <v>5636959</v>
      </c>
    </row>
    <row r="15" spans="3:7" x14ac:dyDescent="0.25">
      <c r="C15" s="2" t="s">
        <v>23</v>
      </c>
      <c r="D15" s="3">
        <v>351</v>
      </c>
      <c r="E15" s="4">
        <v>372</v>
      </c>
      <c r="F15" s="30">
        <v>495</v>
      </c>
      <c r="G15" s="5">
        <v>421</v>
      </c>
    </row>
    <row r="16" spans="3:7" x14ac:dyDescent="0.25">
      <c r="C16" s="2" t="s">
        <v>24</v>
      </c>
      <c r="D16" s="3">
        <v>297</v>
      </c>
      <c r="E16" s="4">
        <v>303</v>
      </c>
      <c r="F16" s="30">
        <v>335</v>
      </c>
      <c r="G16" s="5">
        <v>283</v>
      </c>
    </row>
    <row r="17" spans="3:7" x14ac:dyDescent="0.25">
      <c r="C17" s="2" t="s">
        <v>25</v>
      </c>
      <c r="D17" s="3">
        <v>778789</v>
      </c>
      <c r="E17" s="4">
        <v>880163</v>
      </c>
      <c r="F17" s="4">
        <v>1024295</v>
      </c>
      <c r="G17" s="5">
        <v>1010138.0000000001</v>
      </c>
    </row>
    <row r="18" spans="3:7" x14ac:dyDescent="0.25">
      <c r="C18" s="2" t="s">
        <v>26</v>
      </c>
      <c r="D18" s="3">
        <v>60</v>
      </c>
      <c r="E18" s="4">
        <v>44</v>
      </c>
      <c r="F18" s="30">
        <v>44</v>
      </c>
      <c r="G18" s="5">
        <v>19</v>
      </c>
    </row>
    <row r="19" spans="3:7" x14ac:dyDescent="0.25">
      <c r="C19" s="2" t="s">
        <v>27</v>
      </c>
      <c r="D19" s="3">
        <v>52342</v>
      </c>
      <c r="E19" s="4">
        <v>61603</v>
      </c>
      <c r="F19" s="4">
        <v>58819.999999999993</v>
      </c>
      <c r="G19" s="5">
        <v>60544</v>
      </c>
    </row>
    <row r="20" spans="3:7" x14ac:dyDescent="0.25">
      <c r="C20" s="2" t="s">
        <v>28</v>
      </c>
      <c r="D20" s="3">
        <v>35573</v>
      </c>
      <c r="E20" s="4">
        <v>52962</v>
      </c>
      <c r="F20" s="4">
        <v>98284</v>
      </c>
      <c r="G20" s="5">
        <v>121741</v>
      </c>
    </row>
    <row r="21" spans="3:7" x14ac:dyDescent="0.25">
      <c r="C21" s="2" t="s">
        <v>29</v>
      </c>
      <c r="D21" s="3">
        <v>41586</v>
      </c>
      <c r="E21" s="4">
        <v>44861</v>
      </c>
      <c r="F21" s="4">
        <v>491199</v>
      </c>
      <c r="G21" s="5">
        <v>56085</v>
      </c>
    </row>
    <row r="22" spans="3:7" x14ac:dyDescent="0.25">
      <c r="C22" s="2" t="s">
        <v>30</v>
      </c>
      <c r="D22" s="3">
        <v>268928</v>
      </c>
      <c r="E22" s="4">
        <v>339185</v>
      </c>
      <c r="F22" s="4">
        <v>232198</v>
      </c>
      <c r="G22" s="5">
        <v>286715</v>
      </c>
    </row>
    <row r="23" spans="3:7" x14ac:dyDescent="0.25">
      <c r="C23" s="2" t="s">
        <v>84</v>
      </c>
      <c r="D23" s="18">
        <v>13359862</v>
      </c>
      <c r="E23" s="18">
        <v>14117409</v>
      </c>
      <c r="F23" s="18">
        <v>14339641</v>
      </c>
      <c r="G23" s="18">
        <v>13938164</v>
      </c>
    </row>
    <row r="24" spans="3:7" x14ac:dyDescent="0.25">
      <c r="C24" t="s">
        <v>85</v>
      </c>
      <c r="D24" s="4">
        <v>-1385418</v>
      </c>
      <c r="E24" s="4">
        <v>757547</v>
      </c>
      <c r="F24" s="5">
        <v>222232</v>
      </c>
      <c r="G24" s="5">
        <v>-401477</v>
      </c>
    </row>
    <row r="25" spans="3:7" x14ac:dyDescent="0.25">
      <c r="C25" t="s">
        <v>86</v>
      </c>
      <c r="D25" s="31">
        <v>-9.3956700000000004E-2</v>
      </c>
      <c r="E25" s="31">
        <v>5.6703205467242057E-2</v>
      </c>
      <c r="F25" s="31">
        <v>1.5741698777729018E-2</v>
      </c>
      <c r="G25" s="31">
        <v>-2.7997702313467987E-2</v>
      </c>
    </row>
    <row r="27" spans="3:7" x14ac:dyDescent="0.25">
      <c r="C27" s="8" t="s">
        <v>72</v>
      </c>
    </row>
    <row r="28" spans="3:7" x14ac:dyDescent="0.25">
      <c r="C28" s="2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F3B60-2F4E-4258-84A1-D32990371718}">
  <dimension ref="C2:G14"/>
  <sheetViews>
    <sheetView topLeftCell="B1" workbookViewId="0">
      <selection activeCell="G28" sqref="G28"/>
    </sheetView>
  </sheetViews>
  <sheetFormatPr defaultRowHeight="15" x14ac:dyDescent="0.25"/>
  <cols>
    <col min="3" max="3" width="37.42578125" customWidth="1"/>
    <col min="4" max="7" width="10.140625" bestFit="1" customWidth="1"/>
  </cols>
  <sheetData>
    <row r="2" spans="3:7" x14ac:dyDescent="0.25">
      <c r="C2" s="9" t="s">
        <v>489</v>
      </c>
      <c r="D2" s="9"/>
      <c r="E2" s="9"/>
      <c r="F2" s="9"/>
      <c r="G2" s="9"/>
    </row>
    <row r="4" spans="3:7" x14ac:dyDescent="0.25">
      <c r="C4" s="1" t="s">
        <v>83</v>
      </c>
      <c r="D4" s="1">
        <v>2021</v>
      </c>
      <c r="E4" s="1">
        <v>2022</v>
      </c>
      <c r="F4" s="1">
        <v>2023</v>
      </c>
      <c r="G4" s="1">
        <v>2024</v>
      </c>
    </row>
    <row r="5" spans="3:7" x14ac:dyDescent="0.25">
      <c r="C5" s="2" t="s">
        <v>31</v>
      </c>
      <c r="D5" s="4">
        <v>1207516</v>
      </c>
      <c r="E5" s="4">
        <v>1170281</v>
      </c>
      <c r="F5" s="4">
        <v>1477466</v>
      </c>
      <c r="G5" s="4">
        <v>1679856.9999999998</v>
      </c>
    </row>
    <row r="6" spans="3:7" x14ac:dyDescent="0.25">
      <c r="C6" s="2" t="s">
        <v>32</v>
      </c>
      <c r="D6" s="5">
        <v>90</v>
      </c>
      <c r="E6" s="5">
        <v>78</v>
      </c>
      <c r="F6" s="30">
        <v>65</v>
      </c>
      <c r="G6" s="30">
        <v>51</v>
      </c>
    </row>
    <row r="7" spans="3:7" x14ac:dyDescent="0.25">
      <c r="C7" s="2" t="s">
        <v>33</v>
      </c>
      <c r="D7" s="4">
        <v>161662</v>
      </c>
      <c r="E7" s="4">
        <v>159764</v>
      </c>
      <c r="F7" s="4">
        <v>168576</v>
      </c>
      <c r="G7" s="4">
        <v>186162</v>
      </c>
    </row>
    <row r="8" spans="3:7" x14ac:dyDescent="0.25">
      <c r="C8" s="2" t="s">
        <v>13</v>
      </c>
      <c r="D8" s="4">
        <v>41112</v>
      </c>
      <c r="E8" s="4">
        <v>34788</v>
      </c>
      <c r="F8" s="4">
        <v>131432</v>
      </c>
      <c r="G8" s="4">
        <v>148670</v>
      </c>
    </row>
    <row r="9" spans="3:7" x14ac:dyDescent="0.25">
      <c r="C9" s="2" t="s">
        <v>14</v>
      </c>
      <c r="D9" s="4">
        <v>40185</v>
      </c>
      <c r="E9" s="4">
        <v>36662</v>
      </c>
      <c r="F9" s="4">
        <v>42428</v>
      </c>
      <c r="G9" s="4">
        <v>46434</v>
      </c>
    </row>
    <row r="10" spans="3:7" x14ac:dyDescent="0.25">
      <c r="C10" s="2" t="s">
        <v>87</v>
      </c>
      <c r="D10" s="18">
        <v>1450565</v>
      </c>
      <c r="E10" s="18">
        <v>1401573</v>
      </c>
      <c r="F10" s="18">
        <v>1819967</v>
      </c>
      <c r="G10" s="18">
        <v>2061173.9999999998</v>
      </c>
    </row>
    <row r="11" spans="3:7" x14ac:dyDescent="0.25">
      <c r="C11" s="25" t="s">
        <v>85</v>
      </c>
      <c r="D11" s="4">
        <v>-24406</v>
      </c>
      <c r="E11" s="4">
        <v>-48992</v>
      </c>
      <c r="F11" s="4">
        <v>418394</v>
      </c>
      <c r="G11" s="4">
        <v>241206.99999999977</v>
      </c>
    </row>
    <row r="12" spans="3:7" x14ac:dyDescent="0.25">
      <c r="C12" s="25" t="s">
        <v>86</v>
      </c>
      <c r="D12" s="31">
        <v>-1.6546766000000001E-2</v>
      </c>
      <c r="E12" s="31">
        <v>-3.3774425827177712E-2</v>
      </c>
      <c r="F12" s="31">
        <v>0.29851745146346276</v>
      </c>
      <c r="G12" s="31">
        <v>0.13253372176528466</v>
      </c>
    </row>
    <row r="14" spans="3:7" x14ac:dyDescent="0.25">
      <c r="C14" s="8" t="s">
        <v>72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8F68-9D63-4150-B26F-3879B172507C}">
  <dimension ref="C2:I12"/>
  <sheetViews>
    <sheetView workbookViewId="0">
      <selection activeCell="G29" sqref="G29"/>
    </sheetView>
  </sheetViews>
  <sheetFormatPr defaultRowHeight="15" x14ac:dyDescent="0.25"/>
  <cols>
    <col min="3" max="3" width="14.5703125" customWidth="1"/>
    <col min="4" max="4" width="15.7109375" bestFit="1" customWidth="1"/>
    <col min="5" max="5" width="12.28515625" customWidth="1"/>
    <col min="6" max="6" width="15.28515625" customWidth="1"/>
    <col min="7" max="7" width="13.42578125" customWidth="1"/>
    <col min="8" max="8" width="12.7109375" customWidth="1"/>
    <col min="9" max="9" width="11.85546875" customWidth="1"/>
  </cols>
  <sheetData>
    <row r="2" spans="3:9" x14ac:dyDescent="0.25">
      <c r="C2" s="9" t="s">
        <v>95</v>
      </c>
      <c r="D2" s="9"/>
      <c r="E2" s="9"/>
      <c r="F2" s="9"/>
      <c r="G2" s="9"/>
      <c r="H2" s="9"/>
      <c r="I2" s="9"/>
    </row>
    <row r="4" spans="3:9" ht="90" x14ac:dyDescent="0.25">
      <c r="C4" s="15" t="s">
        <v>88</v>
      </c>
      <c r="D4" s="1" t="s">
        <v>89</v>
      </c>
      <c r="E4" s="32" t="s">
        <v>90</v>
      </c>
      <c r="F4" s="1" t="s">
        <v>91</v>
      </c>
      <c r="G4" s="32" t="s">
        <v>90</v>
      </c>
      <c r="H4" s="32" t="s">
        <v>92</v>
      </c>
      <c r="I4" s="32" t="s">
        <v>90</v>
      </c>
    </row>
    <row r="5" spans="3:9" x14ac:dyDescent="0.25">
      <c r="C5" s="1">
        <v>2021</v>
      </c>
      <c r="D5" s="4">
        <v>7632393998</v>
      </c>
      <c r="E5" s="33">
        <v>0.11144137743004801</v>
      </c>
      <c r="F5" s="3">
        <v>6401307368</v>
      </c>
      <c r="G5" s="33">
        <v>0.11530641410397324</v>
      </c>
      <c r="H5" s="4">
        <v>1231086630</v>
      </c>
      <c r="I5" s="33">
        <v>8.9423924218538842E-2</v>
      </c>
    </row>
    <row r="6" spans="3:9" x14ac:dyDescent="0.25">
      <c r="C6" s="1">
        <v>2022</v>
      </c>
      <c r="D6" s="4">
        <v>7797024831.000001</v>
      </c>
      <c r="E6" s="33">
        <v>2.157001237660694E-2</v>
      </c>
      <c r="F6" s="4">
        <v>6234175538.000001</v>
      </c>
      <c r="G6" s="33">
        <v>-2.6109014985827406E-2</v>
      </c>
      <c r="H6" s="4">
        <v>1562849293</v>
      </c>
      <c r="I6" s="33">
        <v>0.26948766635537247</v>
      </c>
    </row>
    <row r="7" spans="3:9" x14ac:dyDescent="0.25">
      <c r="C7" s="1" t="s">
        <v>94</v>
      </c>
      <c r="D7" s="4">
        <v>7707322377</v>
      </c>
      <c r="E7" s="33">
        <v>-1.1504702876327322E-2</v>
      </c>
      <c r="F7" s="4">
        <v>6275213834</v>
      </c>
      <c r="G7" s="33">
        <v>6.5827944288467943E-3</v>
      </c>
      <c r="H7" s="4">
        <v>1432108543</v>
      </c>
      <c r="I7" s="33">
        <v>-8.3655379047479328E-2</v>
      </c>
    </row>
    <row r="8" spans="3:9" x14ac:dyDescent="0.25">
      <c r="C8" s="1">
        <v>2024</v>
      </c>
      <c r="D8" s="4">
        <v>9220465397</v>
      </c>
      <c r="E8" s="33">
        <v>0.19632538331541505</v>
      </c>
      <c r="F8" s="4">
        <v>7595344575</v>
      </c>
      <c r="G8" s="33">
        <v>0.21037223207396449</v>
      </c>
      <c r="H8" s="4">
        <v>1625120822</v>
      </c>
      <c r="I8" s="33">
        <v>0.13477489534115561</v>
      </c>
    </row>
    <row r="10" spans="3:9" x14ac:dyDescent="0.25">
      <c r="C10" s="8" t="s">
        <v>7</v>
      </c>
      <c r="D10" s="8"/>
      <c r="E10" s="8"/>
      <c r="F10" s="8"/>
      <c r="G10" s="8"/>
      <c r="H10" s="8"/>
      <c r="I10" s="8"/>
    </row>
    <row r="11" spans="3:9" x14ac:dyDescent="0.25">
      <c r="C11" s="8" t="s">
        <v>93</v>
      </c>
    </row>
    <row r="12" spans="3:9" x14ac:dyDescent="0.25">
      <c r="C12" s="8" t="s">
        <v>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C0BAF-D70A-4BB3-BEAF-58F68C2F7DB9}">
  <dimension ref="C2:G21"/>
  <sheetViews>
    <sheetView topLeftCell="B1" workbookViewId="0">
      <selection activeCell="F32" sqref="F32"/>
    </sheetView>
  </sheetViews>
  <sheetFormatPr defaultRowHeight="15" x14ac:dyDescent="0.25"/>
  <cols>
    <col min="3" max="3" width="42" customWidth="1"/>
    <col min="4" max="7" width="11.140625" bestFit="1" customWidth="1"/>
  </cols>
  <sheetData>
    <row r="2" spans="3:7" x14ac:dyDescent="0.25">
      <c r="C2" s="34" t="s">
        <v>99</v>
      </c>
      <c r="D2" s="34"/>
      <c r="E2" s="34"/>
      <c r="F2" s="34"/>
      <c r="G2" s="34"/>
    </row>
    <row r="4" spans="3:7" x14ac:dyDescent="0.25">
      <c r="C4" s="243" t="s">
        <v>96</v>
      </c>
      <c r="D4" s="244" t="s">
        <v>75</v>
      </c>
      <c r="E4" s="244"/>
      <c r="F4" s="244" t="s">
        <v>76</v>
      </c>
      <c r="G4" s="244"/>
    </row>
    <row r="5" spans="3:7" x14ac:dyDescent="0.25">
      <c r="C5" s="243"/>
      <c r="D5" s="15">
        <v>2023</v>
      </c>
      <c r="E5" s="15">
        <v>2024</v>
      </c>
      <c r="F5" s="15">
        <v>2023</v>
      </c>
      <c r="G5" s="15">
        <v>2024</v>
      </c>
    </row>
    <row r="6" spans="3:7" x14ac:dyDescent="0.25">
      <c r="C6" s="24" t="s">
        <v>97</v>
      </c>
      <c r="D6" s="18">
        <v>731853043</v>
      </c>
      <c r="E6" s="18">
        <v>763766603.29000008</v>
      </c>
      <c r="F6" s="18">
        <v>531830922</v>
      </c>
      <c r="G6" s="18">
        <v>682772424</v>
      </c>
    </row>
    <row r="7" spans="3:7" x14ac:dyDescent="0.25">
      <c r="C7" s="25" t="s">
        <v>44</v>
      </c>
      <c r="D7" s="33">
        <v>3.7112855182867638E-2</v>
      </c>
      <c r="E7" s="33">
        <v>5.3701732732645412E-2</v>
      </c>
      <c r="F7" s="33">
        <v>0.10780000000000001</v>
      </c>
      <c r="G7" s="33">
        <v>0.13058645145281966</v>
      </c>
    </row>
    <row r="8" spans="3:7" x14ac:dyDescent="0.25">
      <c r="C8" s="25" t="s">
        <v>46</v>
      </c>
      <c r="D8" s="33">
        <v>0.10938538107574693</v>
      </c>
      <c r="E8" s="33">
        <v>0.14372653442444289</v>
      </c>
      <c r="F8" s="33">
        <v>3.2000000000000002E-3</v>
      </c>
      <c r="G8" s="33">
        <v>3.9201157016851049E-2</v>
      </c>
    </row>
    <row r="9" spans="3:7" x14ac:dyDescent="0.25">
      <c r="C9" s="25" t="s">
        <v>50</v>
      </c>
      <c r="D9" s="33">
        <v>0.25913746593522052</v>
      </c>
      <c r="E9" s="33">
        <v>0.19964963556033044</v>
      </c>
      <c r="F9" s="33">
        <v>9.6299999999999997E-2</v>
      </c>
      <c r="G9" s="33">
        <v>9.3578455652450307E-2</v>
      </c>
    </row>
    <row r="10" spans="3:7" x14ac:dyDescent="0.25">
      <c r="C10" s="25" t="s">
        <v>52</v>
      </c>
      <c r="D10" s="33">
        <v>2.7370386980819044E-2</v>
      </c>
      <c r="E10" s="33">
        <v>2.6442198327349172E-2</v>
      </c>
      <c r="F10" s="33">
        <v>0.224</v>
      </c>
      <c r="G10" s="33">
        <v>0.24018701727766323</v>
      </c>
    </row>
    <row r="11" spans="3:7" x14ac:dyDescent="0.25">
      <c r="C11" s="25" t="s">
        <v>78</v>
      </c>
      <c r="D11" s="33">
        <v>1.4477812316754964E-2</v>
      </c>
      <c r="E11" s="33">
        <v>1.6442868732284132E-2</v>
      </c>
      <c r="F11" s="33">
        <v>0</v>
      </c>
      <c r="G11" s="33">
        <v>0</v>
      </c>
    </row>
    <row r="12" spans="3:7" x14ac:dyDescent="0.25">
      <c r="C12" s="25" t="s">
        <v>79</v>
      </c>
      <c r="D12" s="33">
        <v>4.5080348186787552E-3</v>
      </c>
      <c r="E12" s="33">
        <v>3.0645526917747142E-3</v>
      </c>
      <c r="F12" s="33">
        <v>0</v>
      </c>
      <c r="G12" s="33">
        <v>0</v>
      </c>
    </row>
    <row r="13" spans="3:7" x14ac:dyDescent="0.25">
      <c r="C13" s="25" t="s">
        <v>45</v>
      </c>
      <c r="D13" s="33">
        <v>6.3964756924567434E-2</v>
      </c>
      <c r="E13" s="33">
        <v>6.7709316926448923E-2</v>
      </c>
      <c r="F13" s="33">
        <v>9.7999999999999997E-3</v>
      </c>
      <c r="G13" s="33">
        <v>1.1011134509439415E-2</v>
      </c>
    </row>
    <row r="14" spans="3:7" x14ac:dyDescent="0.25">
      <c r="C14" s="25" t="s">
        <v>48</v>
      </c>
      <c r="D14" s="33">
        <v>5.9863975997705869E-2</v>
      </c>
      <c r="E14" s="33">
        <v>6.3618651405671092E-2</v>
      </c>
      <c r="F14" s="33">
        <v>0</v>
      </c>
      <c r="G14" s="33">
        <v>0</v>
      </c>
    </row>
    <row r="15" spans="3:7" x14ac:dyDescent="0.25">
      <c r="C15" s="25" t="s">
        <v>43</v>
      </c>
      <c r="D15" s="33">
        <v>2.4504508345673436E-2</v>
      </c>
      <c r="E15" s="33">
        <v>2.5790969276671315E-2</v>
      </c>
      <c r="F15" s="33">
        <v>1.8E-3</v>
      </c>
      <c r="G15" s="33">
        <v>1.0230846698635855E-3</v>
      </c>
    </row>
    <row r="16" spans="3:7" x14ac:dyDescent="0.25">
      <c r="C16" s="25" t="s">
        <v>49</v>
      </c>
      <c r="D16" s="33">
        <v>0.37271263077879968</v>
      </c>
      <c r="E16" s="33">
        <v>0.36862455072953598</v>
      </c>
      <c r="F16" s="33">
        <v>0.55420000000000003</v>
      </c>
      <c r="G16" s="33">
        <v>0.47950724647309423</v>
      </c>
    </row>
    <row r="17" spans="3:7" x14ac:dyDescent="0.25">
      <c r="C17" s="25" t="s">
        <v>67</v>
      </c>
      <c r="D17" s="33">
        <v>1.3454982655582127E-3</v>
      </c>
      <c r="E17" s="33">
        <v>3.4983867957702093E-3</v>
      </c>
      <c r="F17" s="33">
        <v>1.1000000000000001E-3</v>
      </c>
      <c r="G17" s="33">
        <v>4.9054529478185253E-3</v>
      </c>
    </row>
    <row r="18" spans="3:7" x14ac:dyDescent="0.25">
      <c r="C18" s="25" t="s">
        <v>98</v>
      </c>
      <c r="D18" s="33">
        <v>2.2793469480730162E-3</v>
      </c>
      <c r="E18" s="33" t="s">
        <v>38</v>
      </c>
      <c r="F18" s="33">
        <v>1.8E-3</v>
      </c>
      <c r="G18" s="33" t="s">
        <v>38</v>
      </c>
    </row>
    <row r="19" spans="3:7" x14ac:dyDescent="0.25">
      <c r="C19" s="25" t="s">
        <v>68</v>
      </c>
      <c r="D19" s="33">
        <v>2.3337346429534486E-2</v>
      </c>
      <c r="E19" s="33">
        <v>2.7730602397075647E-2</v>
      </c>
      <c r="F19" s="33">
        <v>0</v>
      </c>
      <c r="G19" s="33">
        <v>0</v>
      </c>
    </row>
    <row r="21" spans="3:7" x14ac:dyDescent="0.25">
      <c r="C21" s="8" t="s">
        <v>72</v>
      </c>
    </row>
  </sheetData>
  <mergeCells count="3">
    <mergeCell ref="C4:C5"/>
    <mergeCell ref="D4:E4"/>
    <mergeCell ref="F4:G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835A4-629B-4B92-BDB5-5ECF81439C03}">
  <dimension ref="C2:D8"/>
  <sheetViews>
    <sheetView workbookViewId="0">
      <selection activeCell="G25" sqref="G25"/>
    </sheetView>
  </sheetViews>
  <sheetFormatPr defaultRowHeight="15" x14ac:dyDescent="0.25"/>
  <cols>
    <col min="4" max="4" width="17" bestFit="1" customWidth="1"/>
  </cols>
  <sheetData>
    <row r="2" spans="3:4" x14ac:dyDescent="0.25">
      <c r="C2" s="9" t="s">
        <v>490</v>
      </c>
    </row>
    <row r="4" spans="3:4" x14ac:dyDescent="0.25">
      <c r="C4" s="15" t="s">
        <v>88</v>
      </c>
      <c r="D4" s="15" t="s">
        <v>491</v>
      </c>
    </row>
    <row r="5" spans="3:4" x14ac:dyDescent="0.25">
      <c r="C5" s="15">
        <v>2021</v>
      </c>
      <c r="D5" s="47">
        <v>94999908</v>
      </c>
    </row>
    <row r="6" spans="3:4" x14ac:dyDescent="0.25">
      <c r="C6" s="15">
        <v>2022</v>
      </c>
      <c r="D6" s="47">
        <v>665711740</v>
      </c>
    </row>
    <row r="7" spans="3:4" x14ac:dyDescent="0.25">
      <c r="C7" s="15">
        <v>2023</v>
      </c>
      <c r="D7" s="47">
        <v>872347935</v>
      </c>
    </row>
    <row r="8" spans="3:4" x14ac:dyDescent="0.25">
      <c r="C8" s="15">
        <v>2024</v>
      </c>
      <c r="D8" s="47">
        <v>1248811690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2D47-6F4F-43D1-98ED-C0A18363FAAF}">
  <dimension ref="C2:I13"/>
  <sheetViews>
    <sheetView topLeftCell="C4" zoomScale="80" zoomScaleNormal="80" workbookViewId="0">
      <selection activeCell="H37" sqref="H37"/>
    </sheetView>
  </sheetViews>
  <sheetFormatPr defaultRowHeight="15" x14ac:dyDescent="0.25"/>
  <cols>
    <col min="3" max="3" width="24.28515625" customWidth="1"/>
    <col min="4" max="4" width="14.85546875" bestFit="1" customWidth="1"/>
    <col min="5" max="5" width="15.42578125" bestFit="1" customWidth="1"/>
    <col min="6" max="6" width="14.85546875" bestFit="1" customWidth="1"/>
    <col min="7" max="8" width="13.5703125" bestFit="1" customWidth="1"/>
    <col min="9" max="9" width="13.28515625" customWidth="1"/>
  </cols>
  <sheetData>
    <row r="2" spans="3:9" x14ac:dyDescent="0.25">
      <c r="C2" s="9" t="s">
        <v>110</v>
      </c>
      <c r="D2" s="9"/>
      <c r="E2" s="9"/>
      <c r="F2" s="9"/>
      <c r="G2" s="9"/>
    </row>
    <row r="5" spans="3:9" ht="45" x14ac:dyDescent="0.25">
      <c r="D5" s="28">
        <v>45657</v>
      </c>
      <c r="E5" s="1" t="s">
        <v>100</v>
      </c>
      <c r="F5" s="1" t="s">
        <v>22</v>
      </c>
      <c r="G5" s="1" t="s">
        <v>15</v>
      </c>
      <c r="H5" s="1" t="s">
        <v>20</v>
      </c>
      <c r="I5" s="32" t="s">
        <v>101</v>
      </c>
    </row>
    <row r="6" spans="3:9" x14ac:dyDescent="0.25">
      <c r="D6" s="1" t="s">
        <v>102</v>
      </c>
      <c r="E6" s="1" t="s">
        <v>103</v>
      </c>
      <c r="F6" s="1" t="s">
        <v>102</v>
      </c>
      <c r="G6" s="1" t="s">
        <v>102</v>
      </c>
      <c r="H6" s="1" t="s">
        <v>102</v>
      </c>
      <c r="I6" s="1" t="s">
        <v>103</v>
      </c>
    </row>
    <row r="7" spans="3:9" x14ac:dyDescent="0.25">
      <c r="C7" s="25" t="s">
        <v>104</v>
      </c>
      <c r="D7" s="4">
        <v>8134623112.54</v>
      </c>
      <c r="E7" s="33">
        <v>0.48129837651390578</v>
      </c>
      <c r="F7" s="4">
        <v>3991116454</v>
      </c>
      <c r="G7" s="4">
        <v>2047777820.5</v>
      </c>
      <c r="H7" s="4">
        <v>1036106250.3099999</v>
      </c>
      <c r="I7" s="33">
        <v>0.86973919097781804</v>
      </c>
    </row>
    <row r="8" spans="3:9" x14ac:dyDescent="0.25">
      <c r="C8" s="25" t="s">
        <v>105</v>
      </c>
      <c r="D8" s="4">
        <v>5474572809.8099995</v>
      </c>
      <c r="E8" s="33">
        <v>0.3239121184860877</v>
      </c>
      <c r="F8" s="4">
        <v>3280422184</v>
      </c>
      <c r="G8" s="4">
        <v>932988791.9000001</v>
      </c>
      <c r="H8" s="4">
        <v>545445582.57000005</v>
      </c>
      <c r="I8" s="33">
        <v>0.86926536988283498</v>
      </c>
    </row>
    <row r="9" spans="3:9" x14ac:dyDescent="0.25">
      <c r="C9" s="25" t="s">
        <v>106</v>
      </c>
      <c r="D9" s="4">
        <v>4112616943.4199996</v>
      </c>
      <c r="E9" s="33">
        <v>0.24332975611866664</v>
      </c>
      <c r="F9" s="4">
        <v>3522837961</v>
      </c>
      <c r="G9" s="4">
        <v>205386583.56</v>
      </c>
      <c r="H9" s="4">
        <v>141136432.99000001</v>
      </c>
      <c r="I9" s="33">
        <v>0.94085129512020371</v>
      </c>
    </row>
    <row r="10" spans="3:9" x14ac:dyDescent="0.25">
      <c r="C10" s="25" t="s">
        <v>107</v>
      </c>
      <c r="D10" s="4">
        <v>552952171.62</v>
      </c>
      <c r="E10" s="33">
        <v>3.2716326104928188E-2</v>
      </c>
      <c r="F10" s="4">
        <v>1598539</v>
      </c>
      <c r="G10" s="4">
        <v>116484171</v>
      </c>
      <c r="H10" s="4">
        <v>330665969</v>
      </c>
      <c r="I10" s="33">
        <v>0.81155062233554121</v>
      </c>
    </row>
    <row r="11" spans="3:9" x14ac:dyDescent="0.25">
      <c r="C11" s="24" t="s">
        <v>108</v>
      </c>
      <c r="D11" s="18">
        <v>18274765037.389996</v>
      </c>
      <c r="E11" s="35">
        <v>1</v>
      </c>
      <c r="F11" s="18">
        <v>10795975138</v>
      </c>
      <c r="G11" s="18">
        <v>3302637366.96</v>
      </c>
      <c r="H11" s="18">
        <v>2053354234.8700001</v>
      </c>
      <c r="I11" s="35">
        <v>0.88383991295008335</v>
      </c>
    </row>
    <row r="13" spans="3:9" x14ac:dyDescent="0.25">
      <c r="C13" s="8" t="s">
        <v>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3B83-E464-444C-94CA-6D9C3EA4FA68}">
  <dimension ref="C2:I13"/>
  <sheetViews>
    <sheetView zoomScale="80" zoomScaleNormal="80" workbookViewId="0">
      <selection activeCell="C27" sqref="C27"/>
    </sheetView>
  </sheetViews>
  <sheetFormatPr defaultRowHeight="15" x14ac:dyDescent="0.25"/>
  <cols>
    <col min="3" max="3" width="20.28515625" customWidth="1"/>
    <col min="4" max="4" width="14.85546875" bestFit="1" customWidth="1"/>
    <col min="5" max="5" width="15.42578125" bestFit="1" customWidth="1"/>
    <col min="6" max="6" width="13.85546875" bestFit="1" customWidth="1"/>
    <col min="7" max="8" width="13.5703125" bestFit="1" customWidth="1"/>
    <col min="9" max="9" width="16.140625" customWidth="1"/>
  </cols>
  <sheetData>
    <row r="2" spans="3:9" x14ac:dyDescent="0.25">
      <c r="C2" s="9" t="s">
        <v>109</v>
      </c>
      <c r="D2" s="9"/>
      <c r="E2" s="9"/>
      <c r="F2" s="9"/>
      <c r="G2" s="9"/>
    </row>
    <row r="5" spans="3:9" ht="30" x14ac:dyDescent="0.25">
      <c r="D5" s="28">
        <v>45565</v>
      </c>
      <c r="E5" s="1" t="s">
        <v>100</v>
      </c>
      <c r="F5" s="1" t="s">
        <v>22</v>
      </c>
      <c r="G5" s="1" t="s">
        <v>15</v>
      </c>
      <c r="H5" s="1" t="s">
        <v>20</v>
      </c>
      <c r="I5" s="32" t="s">
        <v>101</v>
      </c>
    </row>
    <row r="6" spans="3:9" x14ac:dyDescent="0.25">
      <c r="D6" s="1" t="s">
        <v>102</v>
      </c>
      <c r="E6" s="1" t="s">
        <v>103</v>
      </c>
      <c r="F6" s="1" t="s">
        <v>102</v>
      </c>
      <c r="G6" s="1" t="s">
        <v>102</v>
      </c>
      <c r="H6" s="1" t="s">
        <v>102</v>
      </c>
      <c r="I6" s="1" t="s">
        <v>103</v>
      </c>
    </row>
    <row r="7" spans="3:9" x14ac:dyDescent="0.25">
      <c r="C7" s="25" t="s">
        <v>104</v>
      </c>
      <c r="D7" s="4">
        <v>7686383570.96</v>
      </c>
      <c r="E7" s="33">
        <v>0.45477754565706863</v>
      </c>
      <c r="F7" s="4">
        <v>3620829011</v>
      </c>
      <c r="G7" s="4">
        <v>1986022676.6200001</v>
      </c>
      <c r="H7" s="4">
        <v>1019583614.65</v>
      </c>
      <c r="I7" s="33">
        <v>0.8621005237502587</v>
      </c>
    </row>
    <row r="8" spans="3:9" x14ac:dyDescent="0.25">
      <c r="C8" s="25" t="s">
        <v>105</v>
      </c>
      <c r="D8" s="4">
        <v>5365092745.3199997</v>
      </c>
      <c r="E8" s="33">
        <v>0.3174345501254287</v>
      </c>
      <c r="F8" s="4">
        <v>3031265356</v>
      </c>
      <c r="G8" s="4">
        <v>1000369999.4200001</v>
      </c>
      <c r="H8" s="4">
        <v>568705000.23000002</v>
      </c>
      <c r="I8" s="33">
        <v>0.85745775031809135</v>
      </c>
    </row>
    <row r="9" spans="3:9" x14ac:dyDescent="0.25">
      <c r="C9" s="25" t="s">
        <v>106</v>
      </c>
      <c r="D9" s="4">
        <v>3786116528.5599995</v>
      </c>
      <c r="E9" s="33">
        <v>0.2240118212335227</v>
      </c>
      <c r="F9" s="4">
        <v>3250110792.9999995</v>
      </c>
      <c r="G9" s="4">
        <v>152502672.43000001</v>
      </c>
      <c r="H9" s="4">
        <v>155668514.16999999</v>
      </c>
      <c r="I9" s="33">
        <v>0.93982368285778728</v>
      </c>
    </row>
    <row r="10" spans="3:9" x14ac:dyDescent="0.25">
      <c r="C10" s="25" t="s">
        <v>107</v>
      </c>
      <c r="D10" s="4">
        <v>549099627.98000002</v>
      </c>
      <c r="E10" s="33">
        <v>3.2488384014221793E-2</v>
      </c>
      <c r="F10" s="4">
        <v>381521</v>
      </c>
      <c r="G10" s="4">
        <v>114493475</v>
      </c>
      <c r="H10" s="4">
        <v>324005881.41000003</v>
      </c>
      <c r="I10" s="33">
        <v>0.79927367465997534</v>
      </c>
    </row>
    <row r="11" spans="3:9" x14ac:dyDescent="0.25">
      <c r="C11" s="24" t="s">
        <v>108</v>
      </c>
      <c r="D11" s="18">
        <v>17386692472.82</v>
      </c>
      <c r="E11" s="35">
        <v>1</v>
      </c>
      <c r="F11" s="18">
        <v>9902586681</v>
      </c>
      <c r="G11" s="18">
        <v>3253388823.4699998</v>
      </c>
      <c r="H11" s="18">
        <v>2067963010.4600003</v>
      </c>
      <c r="I11" s="35">
        <v>0.87560866097614853</v>
      </c>
    </row>
    <row r="13" spans="3:9" x14ac:dyDescent="0.25">
      <c r="C13" s="8" t="s">
        <v>72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3C1A-7F1A-45CE-B496-6CBFF525D926}">
  <dimension ref="C2:I13"/>
  <sheetViews>
    <sheetView zoomScale="80" zoomScaleNormal="80" workbookViewId="0">
      <selection activeCell="H17" sqref="H17"/>
    </sheetView>
  </sheetViews>
  <sheetFormatPr defaultRowHeight="15" x14ac:dyDescent="0.25"/>
  <cols>
    <col min="3" max="3" width="21.5703125" customWidth="1"/>
    <col min="4" max="4" width="14.85546875" bestFit="1" customWidth="1"/>
    <col min="5" max="5" width="15.42578125" bestFit="1" customWidth="1"/>
    <col min="6" max="8" width="13.5703125" bestFit="1" customWidth="1"/>
    <col min="9" max="9" width="13.28515625" customWidth="1"/>
  </cols>
  <sheetData>
    <row r="2" spans="3:9" x14ac:dyDescent="0.25">
      <c r="C2" s="9" t="s">
        <v>111</v>
      </c>
      <c r="D2" s="9"/>
      <c r="E2" s="9"/>
      <c r="F2" s="9"/>
      <c r="G2" s="9"/>
    </row>
    <row r="5" spans="3:9" ht="45" x14ac:dyDescent="0.25">
      <c r="D5" s="28">
        <v>45473</v>
      </c>
      <c r="E5" s="1" t="s">
        <v>100</v>
      </c>
      <c r="F5" s="1" t="s">
        <v>22</v>
      </c>
      <c r="G5" s="1" t="s">
        <v>15</v>
      </c>
      <c r="H5" s="1" t="s">
        <v>20</v>
      </c>
      <c r="I5" s="32" t="s">
        <v>101</v>
      </c>
    </row>
    <row r="6" spans="3:9" x14ac:dyDescent="0.25">
      <c r="D6" s="1" t="s">
        <v>102</v>
      </c>
      <c r="E6" s="1" t="s">
        <v>103</v>
      </c>
      <c r="F6" s="1" t="s">
        <v>102</v>
      </c>
      <c r="G6" s="1" t="s">
        <v>102</v>
      </c>
      <c r="H6" s="1" t="s">
        <v>102</v>
      </c>
      <c r="I6" s="1" t="s">
        <v>103</v>
      </c>
    </row>
    <row r="7" spans="3:9" x14ac:dyDescent="0.25">
      <c r="C7" s="25" t="s">
        <v>104</v>
      </c>
      <c r="D7" s="4">
        <v>7973906351.4099998</v>
      </c>
      <c r="E7" s="33">
        <v>0.47178930459498691</v>
      </c>
      <c r="F7" s="4">
        <v>3975631452</v>
      </c>
      <c r="G7" s="4">
        <v>1878454863.5900002</v>
      </c>
      <c r="H7" s="4">
        <v>986639029.56999993</v>
      </c>
      <c r="I7" s="33">
        <v>0.85788884941574173</v>
      </c>
    </row>
    <row r="8" spans="3:9" x14ac:dyDescent="0.25">
      <c r="C8" s="25" t="s">
        <v>105</v>
      </c>
      <c r="D8" s="4">
        <v>5021067655.3500004</v>
      </c>
      <c r="E8" s="33">
        <v>0.29707973896922879</v>
      </c>
      <c r="F8" s="4">
        <v>2774198087</v>
      </c>
      <c r="G8" s="4">
        <v>925633355.38999999</v>
      </c>
      <c r="H8" s="4">
        <v>553193067.33000004</v>
      </c>
      <c r="I8" s="33">
        <v>0.84703588990448231</v>
      </c>
    </row>
    <row r="9" spans="3:9" x14ac:dyDescent="0.25">
      <c r="C9" s="25" t="s">
        <v>106</v>
      </c>
      <c r="D9" s="4">
        <v>3352234254.9699998</v>
      </c>
      <c r="E9" s="33">
        <v>0.19834046178785764</v>
      </c>
      <c r="F9" s="4">
        <v>2883028944</v>
      </c>
      <c r="G9" s="4">
        <v>134397678.84</v>
      </c>
      <c r="H9" s="4">
        <v>125118263.54000001</v>
      </c>
      <c r="I9" s="33">
        <v>0.93744787725406853</v>
      </c>
    </row>
    <row r="10" spans="3:9" x14ac:dyDescent="0.25">
      <c r="C10" s="25" t="s">
        <v>107</v>
      </c>
      <c r="D10" s="4">
        <v>554205724.87</v>
      </c>
      <c r="E10" s="33">
        <v>3.2790494647926653E-2</v>
      </c>
      <c r="F10" s="4">
        <v>5359420</v>
      </c>
      <c r="G10" s="4">
        <v>113150878</v>
      </c>
      <c r="H10" s="4">
        <v>318992513.34000003</v>
      </c>
      <c r="I10" s="33">
        <v>0.78942311799941267</v>
      </c>
    </row>
    <row r="11" spans="3:9" x14ac:dyDescent="0.25">
      <c r="C11" s="24" t="s">
        <v>108</v>
      </c>
      <c r="D11" s="18">
        <v>16901413986.6</v>
      </c>
      <c r="E11" s="35">
        <v>1</v>
      </c>
      <c r="F11" s="18">
        <v>9638217903</v>
      </c>
      <c r="G11" s="18">
        <v>3051636775.8200002</v>
      </c>
      <c r="H11" s="18">
        <v>1983942873.7800002</v>
      </c>
      <c r="I11" s="35">
        <v>0.86819940415836638</v>
      </c>
    </row>
    <row r="13" spans="3:9" x14ac:dyDescent="0.25">
      <c r="C13" s="8" t="s">
        <v>72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1452-AB6C-42EC-AA8B-3789FF826881}">
  <dimension ref="C2:I13"/>
  <sheetViews>
    <sheetView zoomScale="80" zoomScaleNormal="80" workbookViewId="0">
      <selection activeCell="I17" sqref="I17"/>
    </sheetView>
  </sheetViews>
  <sheetFormatPr defaultRowHeight="15" x14ac:dyDescent="0.25"/>
  <cols>
    <col min="3" max="3" width="19.7109375" customWidth="1"/>
    <col min="4" max="4" width="14.85546875" bestFit="1" customWidth="1"/>
    <col min="5" max="5" width="15.42578125" bestFit="1" customWidth="1"/>
    <col min="6" max="8" width="13.5703125" bestFit="1" customWidth="1"/>
    <col min="9" max="9" width="13.28515625" customWidth="1"/>
  </cols>
  <sheetData>
    <row r="2" spans="3:9" x14ac:dyDescent="0.25">
      <c r="C2" s="9" t="s">
        <v>112</v>
      </c>
      <c r="D2" s="9"/>
      <c r="E2" s="9"/>
      <c r="F2" s="9"/>
      <c r="G2" s="9"/>
    </row>
    <row r="5" spans="3:9" ht="45" x14ac:dyDescent="0.25">
      <c r="D5" s="28">
        <v>45382</v>
      </c>
      <c r="E5" s="1" t="s">
        <v>100</v>
      </c>
      <c r="F5" s="1" t="s">
        <v>22</v>
      </c>
      <c r="G5" s="1" t="s">
        <v>15</v>
      </c>
      <c r="H5" s="1" t="s">
        <v>20</v>
      </c>
      <c r="I5" s="32" t="s">
        <v>101</v>
      </c>
    </row>
    <row r="6" spans="3:9" x14ac:dyDescent="0.25">
      <c r="D6" s="1" t="s">
        <v>102</v>
      </c>
      <c r="E6" s="1" t="s">
        <v>103</v>
      </c>
      <c r="F6" s="1" t="s">
        <v>102</v>
      </c>
      <c r="G6" s="1" t="s">
        <v>102</v>
      </c>
      <c r="H6" s="1" t="s">
        <v>102</v>
      </c>
      <c r="I6" s="1" t="s">
        <v>103</v>
      </c>
    </row>
    <row r="7" spans="3:9" x14ac:dyDescent="0.25">
      <c r="C7" s="25" t="s">
        <v>104</v>
      </c>
      <c r="D7" s="4">
        <v>7728204662.1399994</v>
      </c>
      <c r="E7" s="33">
        <v>0.48233063584859831</v>
      </c>
      <c r="F7" s="4">
        <v>3790685007.0000005</v>
      </c>
      <c r="G7" s="4">
        <v>1823861171.6400001</v>
      </c>
      <c r="H7" s="4">
        <v>997255524.68000007</v>
      </c>
      <c r="I7" s="33">
        <v>0.85554174512365233</v>
      </c>
    </row>
    <row r="8" spans="3:9" x14ac:dyDescent="0.25">
      <c r="C8" s="25" t="s">
        <v>105</v>
      </c>
      <c r="D8" s="4">
        <v>4711628275.1999998</v>
      </c>
      <c r="E8" s="33">
        <v>0.29406087975291278</v>
      </c>
      <c r="F8" s="4">
        <v>2569588872</v>
      </c>
      <c r="G8" s="4">
        <v>887929834.15999997</v>
      </c>
      <c r="H8" s="4">
        <v>506830526.25</v>
      </c>
      <c r="I8" s="33">
        <v>0.84139685918701235</v>
      </c>
    </row>
    <row r="9" spans="3:9" x14ac:dyDescent="0.25">
      <c r="C9" s="25" t="s">
        <v>106</v>
      </c>
      <c r="D9" s="4">
        <v>3044296631.9699998</v>
      </c>
      <c r="E9" s="33">
        <v>0.18999982459098549</v>
      </c>
      <c r="F9" s="4">
        <v>2593554639</v>
      </c>
      <c r="G9" s="4">
        <v>133179756.44</v>
      </c>
      <c r="H9" s="4">
        <v>110685370.97</v>
      </c>
      <c r="I9" s="33">
        <v>0.93204444554204713</v>
      </c>
    </row>
    <row r="10" spans="3:9" x14ac:dyDescent="0.25">
      <c r="C10" s="25" t="s">
        <v>107</v>
      </c>
      <c r="D10" s="4">
        <v>538499075.33999991</v>
      </c>
      <c r="E10" s="33">
        <v>3.3608659807503327E-2</v>
      </c>
      <c r="F10" s="4">
        <v>5404918</v>
      </c>
      <c r="G10" s="4">
        <v>109594037</v>
      </c>
      <c r="H10" s="4">
        <v>314382637.60000002</v>
      </c>
      <c r="I10" s="33">
        <v>0.79736737213317443</v>
      </c>
    </row>
    <row r="11" spans="3:9" x14ac:dyDescent="0.25">
      <c r="C11" s="24" t="s">
        <v>108</v>
      </c>
      <c r="D11" s="18">
        <v>16022628644.65</v>
      </c>
      <c r="E11" s="35">
        <v>1</v>
      </c>
      <c r="F11" s="18">
        <v>8959233436</v>
      </c>
      <c r="G11" s="18">
        <v>2954564799.2400002</v>
      </c>
      <c r="H11" s="18">
        <v>1929154059.5</v>
      </c>
      <c r="I11" s="35">
        <v>0.86396262446999916</v>
      </c>
    </row>
    <row r="13" spans="3:9" x14ac:dyDescent="0.25">
      <c r="C13" s="8" t="s">
        <v>72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CE452-C436-48BF-BFBF-3DFAD3E0E6D8}">
  <dimension ref="C2:I14"/>
  <sheetViews>
    <sheetView zoomScale="80" zoomScaleNormal="80" workbookViewId="0">
      <selection activeCell="F23" sqref="F23"/>
    </sheetView>
  </sheetViews>
  <sheetFormatPr defaultRowHeight="15" x14ac:dyDescent="0.25"/>
  <cols>
    <col min="3" max="3" width="21.85546875" customWidth="1"/>
    <col min="4" max="4" width="14.85546875" bestFit="1" customWidth="1"/>
    <col min="5" max="5" width="15.42578125" bestFit="1" customWidth="1"/>
    <col min="6" max="8" width="13.5703125" bestFit="1" customWidth="1"/>
    <col min="9" max="9" width="12.7109375" customWidth="1"/>
  </cols>
  <sheetData>
    <row r="2" spans="3:9" x14ac:dyDescent="0.25">
      <c r="C2" s="9" t="s">
        <v>113</v>
      </c>
      <c r="D2" s="9"/>
      <c r="E2" s="9"/>
      <c r="F2" s="9"/>
      <c r="G2" s="9"/>
    </row>
    <row r="5" spans="3:9" ht="60" x14ac:dyDescent="0.25">
      <c r="D5" s="28">
        <v>45291</v>
      </c>
      <c r="E5" s="1" t="s">
        <v>100</v>
      </c>
      <c r="F5" s="1" t="s">
        <v>22</v>
      </c>
      <c r="G5" s="1" t="s">
        <v>15</v>
      </c>
      <c r="H5" s="1" t="s">
        <v>20</v>
      </c>
      <c r="I5" s="32" t="s">
        <v>101</v>
      </c>
    </row>
    <row r="6" spans="3:9" x14ac:dyDescent="0.25">
      <c r="D6" s="1" t="s">
        <v>102</v>
      </c>
      <c r="E6" s="1" t="s">
        <v>103</v>
      </c>
      <c r="F6" s="1" t="s">
        <v>102</v>
      </c>
      <c r="G6" s="1" t="s">
        <v>102</v>
      </c>
      <c r="H6" s="1" t="s">
        <v>102</v>
      </c>
      <c r="I6" s="1" t="s">
        <v>103</v>
      </c>
    </row>
    <row r="7" spans="3:9" x14ac:dyDescent="0.25">
      <c r="C7" s="25" t="s">
        <v>104</v>
      </c>
      <c r="D7" s="4">
        <v>7502837511.4699993</v>
      </c>
      <c r="E7" s="33">
        <v>0.49108394264521193</v>
      </c>
      <c r="F7" s="4">
        <v>3845483372</v>
      </c>
      <c r="G7" s="4">
        <v>1849281479.6500001</v>
      </c>
      <c r="H7" s="4">
        <v>888118849.5</v>
      </c>
      <c r="I7" s="33">
        <v>0.87738588115314831</v>
      </c>
    </row>
    <row r="8" spans="3:9" x14ac:dyDescent="0.25">
      <c r="C8" s="25" t="s">
        <v>105</v>
      </c>
      <c r="D8" s="4">
        <v>4463470513</v>
      </c>
      <c r="E8" s="33">
        <v>0.29214796322774544</v>
      </c>
      <c r="F8" s="4">
        <v>2310210298</v>
      </c>
      <c r="G8" s="4">
        <v>845781524.51999998</v>
      </c>
      <c r="H8" s="4">
        <v>548456895.87</v>
      </c>
      <c r="I8" s="33">
        <v>0.82994806565892509</v>
      </c>
    </row>
    <row r="9" spans="3:9" x14ac:dyDescent="0.25">
      <c r="C9" s="25" t="s">
        <v>106</v>
      </c>
      <c r="D9" s="4">
        <v>2792701053</v>
      </c>
      <c r="E9" s="33">
        <v>0.18279092965029073</v>
      </c>
      <c r="F9" s="4">
        <v>2379837274</v>
      </c>
      <c r="G9" s="4">
        <v>133555968.45</v>
      </c>
      <c r="H9" s="4">
        <v>88438860.969999999</v>
      </c>
      <c r="I9" s="33">
        <v>0.93165435685464315</v>
      </c>
    </row>
    <row r="10" spans="3:9" x14ac:dyDescent="0.25">
      <c r="C10" s="25" t="s">
        <v>107</v>
      </c>
      <c r="D10" s="4">
        <v>519107065.07000005</v>
      </c>
      <c r="E10" s="33">
        <v>3.3977164476751913E-2</v>
      </c>
      <c r="F10" s="4">
        <v>5318098</v>
      </c>
      <c r="G10" s="4">
        <v>106301911</v>
      </c>
      <c r="H10" s="4">
        <v>304159481</v>
      </c>
      <c r="I10" s="33">
        <v>0.80095132194730068</v>
      </c>
    </row>
    <row r="11" spans="3:9" x14ac:dyDescent="0.25">
      <c r="C11" s="24" t="s">
        <v>108</v>
      </c>
      <c r="D11" s="18">
        <v>15278116142.539999</v>
      </c>
      <c r="E11" s="35">
        <v>1</v>
      </c>
      <c r="F11" s="18">
        <v>8540849042</v>
      </c>
      <c r="G11" s="18">
        <v>2934920883.6199999</v>
      </c>
      <c r="H11" s="18">
        <v>1829174087.3399999</v>
      </c>
      <c r="I11" s="35">
        <v>0.87084977551087273</v>
      </c>
    </row>
    <row r="13" spans="3:9" x14ac:dyDescent="0.25">
      <c r="C13" s="8" t="s">
        <v>72</v>
      </c>
    </row>
    <row r="14" spans="3:9" x14ac:dyDescent="0.25">
      <c r="C14" s="8" t="s">
        <v>114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0BFA-AD61-41B2-93EE-E7BFA0637F85}">
  <dimension ref="C2:H38"/>
  <sheetViews>
    <sheetView topLeftCell="B16" workbookViewId="0">
      <selection activeCell="C37" sqref="C37"/>
    </sheetView>
  </sheetViews>
  <sheetFormatPr defaultRowHeight="15" x14ac:dyDescent="0.25"/>
  <cols>
    <col min="3" max="3" width="15.140625" customWidth="1"/>
    <col min="4" max="4" width="14.5703125" bestFit="1" customWidth="1"/>
    <col min="5" max="8" width="13.85546875" bestFit="1" customWidth="1"/>
  </cols>
  <sheetData>
    <row r="2" spans="3:8" x14ac:dyDescent="0.25">
      <c r="C2" s="9" t="s">
        <v>9</v>
      </c>
    </row>
    <row r="4" spans="3:8" x14ac:dyDescent="0.25">
      <c r="C4" s="243" t="s">
        <v>10</v>
      </c>
      <c r="D4" s="243" t="s">
        <v>11</v>
      </c>
      <c r="E4" s="244" t="s">
        <v>12</v>
      </c>
      <c r="F4" s="244"/>
      <c r="G4" s="244"/>
      <c r="H4" s="244"/>
    </row>
    <row r="5" spans="3:8" x14ac:dyDescent="0.25">
      <c r="C5" s="243"/>
      <c r="D5" s="243"/>
      <c r="E5" s="1">
        <v>2021</v>
      </c>
      <c r="F5" s="1">
        <v>2022</v>
      </c>
      <c r="G5" s="1">
        <v>2023</v>
      </c>
      <c r="H5" s="1">
        <v>2024</v>
      </c>
    </row>
    <row r="6" spans="3:8" x14ac:dyDescent="0.25">
      <c r="C6" s="245" t="s">
        <v>1</v>
      </c>
      <c r="D6" t="s">
        <v>13</v>
      </c>
      <c r="E6" s="10">
        <v>54551641</v>
      </c>
      <c r="F6" s="11">
        <v>57606246</v>
      </c>
      <c r="G6" s="11">
        <v>53890446.000000007</v>
      </c>
      <c r="H6" s="11">
        <v>54626631</v>
      </c>
    </row>
    <row r="7" spans="3:8" x14ac:dyDescent="0.25">
      <c r="C7" s="245"/>
      <c r="D7" t="s">
        <v>14</v>
      </c>
      <c r="E7" s="10">
        <v>297648598</v>
      </c>
      <c r="F7" s="11">
        <v>400495253</v>
      </c>
      <c r="G7" s="11">
        <v>475408242</v>
      </c>
      <c r="H7" s="11">
        <v>624888053</v>
      </c>
    </row>
    <row r="8" spans="3:8" x14ac:dyDescent="0.25">
      <c r="C8" s="245"/>
      <c r="D8" t="s">
        <v>15</v>
      </c>
      <c r="E8" s="10">
        <v>2724708365</v>
      </c>
      <c r="F8" s="11">
        <v>3059045569</v>
      </c>
      <c r="G8" s="11">
        <v>3546263052</v>
      </c>
      <c r="H8" s="11">
        <v>3946232291</v>
      </c>
    </row>
    <row r="9" spans="3:8" x14ac:dyDescent="0.25">
      <c r="C9" s="245"/>
      <c r="D9" t="s">
        <v>16</v>
      </c>
      <c r="E9" s="10">
        <v>6282768</v>
      </c>
      <c r="F9" s="11">
        <v>6281437</v>
      </c>
      <c r="G9" s="11">
        <v>7566027</v>
      </c>
      <c r="H9" s="11">
        <v>9016188</v>
      </c>
    </row>
    <row r="10" spans="3:8" x14ac:dyDescent="0.25">
      <c r="C10" s="245"/>
      <c r="D10" t="s">
        <v>17</v>
      </c>
      <c r="E10" s="10">
        <v>14322091</v>
      </c>
      <c r="F10" s="11">
        <v>24343861</v>
      </c>
      <c r="G10" s="11">
        <v>18748784</v>
      </c>
      <c r="H10" s="11">
        <v>37539834</v>
      </c>
    </row>
    <row r="11" spans="3:8" x14ac:dyDescent="0.25">
      <c r="C11" s="245"/>
      <c r="D11" t="s">
        <v>18</v>
      </c>
      <c r="E11" s="10">
        <v>15209630</v>
      </c>
      <c r="F11" s="11">
        <v>19401358</v>
      </c>
      <c r="G11" s="11">
        <v>26854148</v>
      </c>
      <c r="H11" s="11">
        <v>27120595</v>
      </c>
    </row>
    <row r="12" spans="3:8" x14ac:dyDescent="0.25">
      <c r="C12" s="245"/>
      <c r="D12" t="s">
        <v>19</v>
      </c>
      <c r="E12" s="10">
        <v>28209872</v>
      </c>
      <c r="F12" s="11">
        <v>35246420</v>
      </c>
      <c r="G12" s="11">
        <v>34445491</v>
      </c>
      <c r="H12" s="11">
        <v>37539836</v>
      </c>
    </row>
    <row r="13" spans="3:8" x14ac:dyDescent="0.25">
      <c r="C13" s="245"/>
      <c r="D13" t="s">
        <v>20</v>
      </c>
      <c r="E13" s="10">
        <v>1330291736</v>
      </c>
      <c r="F13" s="11">
        <v>1507560903</v>
      </c>
      <c r="G13" s="11">
        <v>1787847287</v>
      </c>
      <c r="H13" s="11">
        <v>2117261253.9999998</v>
      </c>
    </row>
    <row r="14" spans="3:8" x14ac:dyDescent="0.25">
      <c r="C14" s="245"/>
      <c r="D14" t="s">
        <v>21</v>
      </c>
      <c r="E14" s="10">
        <v>209140974</v>
      </c>
      <c r="F14" s="11">
        <v>240392826.00000003</v>
      </c>
      <c r="G14" s="11">
        <v>255304877</v>
      </c>
      <c r="H14" s="11">
        <v>283987526</v>
      </c>
    </row>
    <row r="15" spans="3:8" x14ac:dyDescent="0.25">
      <c r="C15" s="245"/>
      <c r="D15" t="s">
        <v>22</v>
      </c>
      <c r="E15" s="10">
        <v>6114228283</v>
      </c>
      <c r="F15" s="11">
        <v>7594791039</v>
      </c>
      <c r="G15" s="11">
        <v>8010816320</v>
      </c>
      <c r="H15" s="11">
        <v>8011897274</v>
      </c>
    </row>
    <row r="16" spans="3:8" x14ac:dyDescent="0.25">
      <c r="C16" s="245"/>
      <c r="D16" t="s">
        <v>23</v>
      </c>
      <c r="E16" s="10">
        <v>8387988</v>
      </c>
      <c r="F16" s="11">
        <v>10356517</v>
      </c>
      <c r="G16" s="11">
        <v>8243196</v>
      </c>
      <c r="H16" s="11">
        <v>14908360</v>
      </c>
    </row>
    <row r="17" spans="3:8" x14ac:dyDescent="0.25">
      <c r="C17" s="245"/>
      <c r="D17" t="s">
        <v>24</v>
      </c>
      <c r="E17" s="10">
        <v>8900841</v>
      </c>
      <c r="F17" s="11">
        <v>10655399</v>
      </c>
      <c r="G17" s="11">
        <v>13274048</v>
      </c>
      <c r="H17" s="11">
        <v>11300141</v>
      </c>
    </row>
    <row r="18" spans="3:8" x14ac:dyDescent="0.25">
      <c r="C18" s="245"/>
      <c r="D18" t="s">
        <v>25</v>
      </c>
      <c r="E18" s="10">
        <v>307225944</v>
      </c>
      <c r="F18" s="11">
        <v>379387539</v>
      </c>
      <c r="G18" s="11">
        <v>450967527</v>
      </c>
      <c r="H18" s="11">
        <v>512761538.00000006</v>
      </c>
    </row>
    <row r="19" spans="3:8" x14ac:dyDescent="0.25">
      <c r="C19" s="245"/>
      <c r="D19" t="s">
        <v>26</v>
      </c>
      <c r="E19" s="10">
        <v>783271</v>
      </c>
      <c r="F19" s="11">
        <v>454162</v>
      </c>
      <c r="G19" s="11">
        <v>419729.99999999994</v>
      </c>
      <c r="H19" s="11">
        <v>8531</v>
      </c>
    </row>
    <row r="20" spans="3:8" x14ac:dyDescent="0.25">
      <c r="C20" s="245"/>
      <c r="D20" t="s">
        <v>27</v>
      </c>
      <c r="E20" s="10">
        <v>345382367</v>
      </c>
      <c r="F20" s="11">
        <v>298522924</v>
      </c>
      <c r="G20" s="11">
        <v>270205916</v>
      </c>
      <c r="H20" s="11">
        <v>277225557</v>
      </c>
    </row>
    <row r="21" spans="3:8" x14ac:dyDescent="0.25">
      <c r="C21" s="245"/>
      <c r="D21" t="s">
        <v>28</v>
      </c>
      <c r="E21" s="10">
        <v>43970557</v>
      </c>
      <c r="F21" s="11">
        <v>44511404</v>
      </c>
      <c r="G21" s="11">
        <v>54204907</v>
      </c>
      <c r="H21" s="11">
        <v>64113636</v>
      </c>
    </row>
    <row r="22" spans="3:8" x14ac:dyDescent="0.25">
      <c r="C22" s="245"/>
      <c r="D22" t="s">
        <v>29</v>
      </c>
      <c r="E22" s="10">
        <v>849084</v>
      </c>
      <c r="F22" s="11">
        <v>915465</v>
      </c>
      <c r="G22" s="11">
        <v>2868855</v>
      </c>
      <c r="H22" s="11">
        <v>1127859</v>
      </c>
    </row>
    <row r="23" spans="3:8" x14ac:dyDescent="0.25">
      <c r="C23" s="245"/>
      <c r="D23" t="s">
        <v>30</v>
      </c>
      <c r="E23" s="10">
        <v>120755166</v>
      </c>
      <c r="F23" s="11">
        <v>170025786</v>
      </c>
      <c r="G23" s="11">
        <v>183102876</v>
      </c>
      <c r="H23" s="11">
        <v>187546497</v>
      </c>
    </row>
    <row r="24" spans="3:8" x14ac:dyDescent="0.25">
      <c r="D24" s="12" t="s">
        <v>3</v>
      </c>
      <c r="E24" s="13">
        <v>11630849176</v>
      </c>
      <c r="F24" s="13">
        <v>13859994108</v>
      </c>
      <c r="G24" s="13">
        <v>15200431729</v>
      </c>
      <c r="H24" s="13">
        <v>16219101601</v>
      </c>
    </row>
    <row r="25" spans="3:8" x14ac:dyDescent="0.25">
      <c r="C25" s="245" t="s">
        <v>2</v>
      </c>
      <c r="D25" t="s">
        <v>31</v>
      </c>
      <c r="E25" s="11">
        <v>1660436407</v>
      </c>
      <c r="F25" s="11">
        <v>1747122397.9999998</v>
      </c>
      <c r="G25" s="11">
        <v>1675157620</v>
      </c>
      <c r="H25" s="11">
        <v>2060034377</v>
      </c>
    </row>
    <row r="26" spans="3:8" x14ac:dyDescent="0.25">
      <c r="C26" s="245"/>
      <c r="D26" t="s">
        <v>32</v>
      </c>
      <c r="E26" s="11">
        <v>7118</v>
      </c>
      <c r="F26" s="11">
        <v>8922</v>
      </c>
      <c r="G26" s="11">
        <v>8880</v>
      </c>
      <c r="H26" s="11">
        <v>8880</v>
      </c>
    </row>
    <row r="27" spans="3:8" x14ac:dyDescent="0.25">
      <c r="C27" s="245"/>
      <c r="D27" t="s">
        <v>33</v>
      </c>
      <c r="E27" s="11">
        <v>744507616</v>
      </c>
      <c r="F27" s="11">
        <v>625503756</v>
      </c>
      <c r="G27" s="11">
        <v>940875558</v>
      </c>
      <c r="H27" s="11">
        <v>1102050797</v>
      </c>
    </row>
    <row r="28" spans="3:8" x14ac:dyDescent="0.25">
      <c r="C28" s="245"/>
      <c r="E28" s="14" t="s">
        <v>38</v>
      </c>
      <c r="F28" s="14"/>
      <c r="G28" s="14">
        <v>0</v>
      </c>
      <c r="H28" s="14">
        <v>0</v>
      </c>
    </row>
    <row r="29" spans="3:8" x14ac:dyDescent="0.25">
      <c r="C29" s="245"/>
      <c r="D29" t="s">
        <v>35</v>
      </c>
      <c r="E29" s="14" t="s">
        <v>38</v>
      </c>
      <c r="F29" s="14"/>
      <c r="G29" s="14">
        <v>0</v>
      </c>
      <c r="H29" s="14">
        <v>0</v>
      </c>
    </row>
    <row r="30" spans="3:8" x14ac:dyDescent="0.25">
      <c r="C30" s="245"/>
      <c r="D30" t="s">
        <v>36</v>
      </c>
      <c r="E30" s="14" t="s">
        <v>38</v>
      </c>
      <c r="F30" s="14"/>
      <c r="G30" s="14">
        <v>0</v>
      </c>
      <c r="H30" s="14">
        <v>0</v>
      </c>
    </row>
    <row r="31" spans="3:8" x14ac:dyDescent="0.25">
      <c r="C31" s="245"/>
      <c r="D31" t="s">
        <v>37</v>
      </c>
      <c r="E31" s="14" t="s">
        <v>38</v>
      </c>
      <c r="F31" s="14"/>
      <c r="G31" s="14">
        <v>0</v>
      </c>
      <c r="H31" s="14">
        <v>0</v>
      </c>
    </row>
    <row r="32" spans="3:8" x14ac:dyDescent="0.25">
      <c r="C32" s="245"/>
      <c r="D32" t="s">
        <v>13</v>
      </c>
      <c r="E32" s="11">
        <v>6004102</v>
      </c>
      <c r="F32" s="11">
        <v>5256964</v>
      </c>
      <c r="G32" s="11">
        <v>12146262.999999998</v>
      </c>
      <c r="H32" s="11">
        <v>18096603</v>
      </c>
    </row>
    <row r="33" spans="3:8" x14ac:dyDescent="0.25">
      <c r="C33" s="245"/>
      <c r="D33" t="s">
        <v>14</v>
      </c>
      <c r="E33" s="11">
        <v>199313852</v>
      </c>
      <c r="F33" s="11">
        <v>269098570</v>
      </c>
      <c r="G33" s="11">
        <v>337837575</v>
      </c>
      <c r="H33" s="11">
        <v>394441196</v>
      </c>
    </row>
    <row r="34" spans="3:8" x14ac:dyDescent="0.25">
      <c r="C34" s="245"/>
      <c r="D34" s="12" t="s">
        <v>3</v>
      </c>
      <c r="E34" s="13">
        <v>2610269095</v>
      </c>
      <c r="F34" s="13">
        <v>2646990610</v>
      </c>
      <c r="G34" s="13">
        <v>2966025896</v>
      </c>
      <c r="H34" s="13">
        <v>3574631853</v>
      </c>
    </row>
    <row r="35" spans="3:8" x14ac:dyDescent="0.25">
      <c r="C35" s="243" t="s">
        <v>3</v>
      </c>
      <c r="D35" s="243"/>
      <c r="E35" s="13">
        <v>14241118271</v>
      </c>
      <c r="F35" s="13">
        <v>16506984718</v>
      </c>
      <c r="G35" s="13">
        <v>18166457625</v>
      </c>
      <c r="H35" s="13">
        <v>19793733454</v>
      </c>
    </row>
    <row r="37" spans="3:8" x14ac:dyDescent="0.25">
      <c r="C37" s="8" t="s">
        <v>7</v>
      </c>
    </row>
    <row r="38" spans="3:8" x14ac:dyDescent="0.25">
      <c r="C38" s="8" t="s">
        <v>8</v>
      </c>
    </row>
  </sheetData>
  <mergeCells count="6">
    <mergeCell ref="C35:D35"/>
    <mergeCell ref="C4:C5"/>
    <mergeCell ref="D4:D5"/>
    <mergeCell ref="E4:H4"/>
    <mergeCell ref="C6:C23"/>
    <mergeCell ref="C25:C3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61C92-94DE-413E-A434-0AE4D7DD6E2F}">
  <dimension ref="C2:E11"/>
  <sheetViews>
    <sheetView workbookViewId="0">
      <selection activeCell="H17" sqref="H17"/>
    </sheetView>
  </sheetViews>
  <sheetFormatPr defaultRowHeight="15" x14ac:dyDescent="0.25"/>
  <cols>
    <col min="3" max="3" width="25.28515625" customWidth="1"/>
    <col min="4" max="4" width="15.28515625" bestFit="1" customWidth="1"/>
    <col min="5" max="5" width="19" bestFit="1" customWidth="1"/>
  </cols>
  <sheetData>
    <row r="2" spans="3:5" x14ac:dyDescent="0.25">
      <c r="C2" s="9" t="s">
        <v>120</v>
      </c>
      <c r="D2" s="9"/>
      <c r="E2" s="9"/>
    </row>
    <row r="4" spans="3:5" x14ac:dyDescent="0.25">
      <c r="D4" s="1" t="s">
        <v>121</v>
      </c>
      <c r="E4" s="1" t="s">
        <v>116</v>
      </c>
    </row>
    <row r="5" spans="3:5" x14ac:dyDescent="0.25">
      <c r="C5" t="s">
        <v>104</v>
      </c>
      <c r="D5" s="5">
        <v>1071368177</v>
      </c>
      <c r="E5" s="33">
        <v>8.904294678093358E-2</v>
      </c>
    </row>
    <row r="6" spans="3:5" x14ac:dyDescent="0.25">
      <c r="C6" t="s">
        <v>117</v>
      </c>
      <c r="D6" s="5">
        <v>10403821693</v>
      </c>
      <c r="E6" s="33">
        <v>0.86467655210942607</v>
      </c>
    </row>
    <row r="7" spans="3:5" x14ac:dyDescent="0.25">
      <c r="C7" t="s">
        <v>118</v>
      </c>
      <c r="D7" s="5">
        <v>124053918</v>
      </c>
      <c r="E7" s="33">
        <v>1.0310299162862196E-2</v>
      </c>
    </row>
    <row r="8" spans="3:5" x14ac:dyDescent="0.25">
      <c r="C8" t="s">
        <v>107</v>
      </c>
      <c r="D8" s="5">
        <v>432794860</v>
      </c>
      <c r="E8" s="33">
        <v>3.5970201946778191E-2</v>
      </c>
    </row>
    <row r="9" spans="3:5" x14ac:dyDescent="0.25">
      <c r="C9" s="12" t="s">
        <v>119</v>
      </c>
      <c r="D9" s="18">
        <v>12032038648</v>
      </c>
      <c r="E9" s="35">
        <v>1</v>
      </c>
    </row>
    <row r="11" spans="3:5" x14ac:dyDescent="0.25">
      <c r="C11" s="8" t="s">
        <v>72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2030B-0F25-4372-BF1C-0D08F7C9EA80}">
  <dimension ref="C2:E11"/>
  <sheetViews>
    <sheetView workbookViewId="0">
      <selection activeCell="C31" sqref="C31"/>
    </sheetView>
  </sheetViews>
  <sheetFormatPr defaultRowHeight="15" x14ac:dyDescent="0.25"/>
  <cols>
    <col min="3" max="3" width="28.140625" customWidth="1"/>
    <col min="4" max="4" width="15.28515625" bestFit="1" customWidth="1"/>
    <col min="5" max="5" width="19" bestFit="1" customWidth="1"/>
  </cols>
  <sheetData>
    <row r="2" spans="3:5" x14ac:dyDescent="0.25">
      <c r="C2" s="9" t="s">
        <v>122</v>
      </c>
      <c r="D2" s="9"/>
      <c r="E2" s="9"/>
    </row>
    <row r="4" spans="3:5" x14ac:dyDescent="0.25">
      <c r="D4" s="1" t="s">
        <v>115</v>
      </c>
      <c r="E4" s="1" t="s">
        <v>116</v>
      </c>
    </row>
    <row r="5" spans="3:5" x14ac:dyDescent="0.25">
      <c r="C5" t="s">
        <v>104</v>
      </c>
      <c r="D5" s="5">
        <v>1072896133</v>
      </c>
      <c r="E5" s="33">
        <v>8.9929055625101451E-2</v>
      </c>
    </row>
    <row r="6" spans="3:5" x14ac:dyDescent="0.25">
      <c r="C6" t="s">
        <v>117</v>
      </c>
      <c r="D6" s="5">
        <v>10298842737</v>
      </c>
      <c r="E6" s="33">
        <v>0.86323845606576066</v>
      </c>
    </row>
    <row r="7" spans="3:5" x14ac:dyDescent="0.25">
      <c r="C7" t="s">
        <v>118</v>
      </c>
      <c r="D7" s="5">
        <v>122147396</v>
      </c>
      <c r="E7" s="33">
        <v>1.0238269699631115E-2</v>
      </c>
    </row>
    <row r="8" spans="3:5" x14ac:dyDescent="0.25">
      <c r="C8" t="s">
        <v>107</v>
      </c>
      <c r="D8" s="5">
        <v>436586322</v>
      </c>
      <c r="E8" s="33">
        <v>3.6594218609506769E-2</v>
      </c>
    </row>
    <row r="9" spans="3:5" x14ac:dyDescent="0.25">
      <c r="C9" s="12" t="s">
        <v>119</v>
      </c>
      <c r="D9" s="18">
        <v>11930472588</v>
      </c>
      <c r="E9" s="35">
        <v>1</v>
      </c>
    </row>
    <row r="11" spans="3:5" x14ac:dyDescent="0.25">
      <c r="C11" s="8" t="s">
        <v>72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9718-11F1-48CC-B374-37ABE5923994}">
  <dimension ref="C2:E11"/>
  <sheetViews>
    <sheetView workbookViewId="0">
      <selection activeCell="E26" sqref="E26"/>
    </sheetView>
  </sheetViews>
  <sheetFormatPr defaultRowHeight="15" x14ac:dyDescent="0.25"/>
  <cols>
    <col min="3" max="3" width="23.7109375" customWidth="1"/>
    <col min="4" max="4" width="15.28515625" bestFit="1" customWidth="1"/>
    <col min="5" max="5" width="19" bestFit="1" customWidth="1"/>
  </cols>
  <sheetData>
    <row r="2" spans="3:5" x14ac:dyDescent="0.25">
      <c r="C2" s="9" t="s">
        <v>123</v>
      </c>
      <c r="D2" s="9"/>
      <c r="E2" s="9"/>
    </row>
    <row r="4" spans="3:5" x14ac:dyDescent="0.25">
      <c r="D4" s="1" t="s">
        <v>124</v>
      </c>
      <c r="E4" s="1" t="s">
        <v>116</v>
      </c>
    </row>
    <row r="5" spans="3:5" x14ac:dyDescent="0.25">
      <c r="C5" t="s">
        <v>104</v>
      </c>
      <c r="D5" s="5">
        <v>1084062855</v>
      </c>
      <c r="E5" s="33">
        <v>9.2418430460305859E-2</v>
      </c>
    </row>
    <row r="6" spans="3:5" x14ac:dyDescent="0.25">
      <c r="C6" t="s">
        <v>117</v>
      </c>
      <c r="D6" s="5">
        <v>10097874036</v>
      </c>
      <c r="E6" s="33">
        <v>0.86086306258781842</v>
      </c>
    </row>
    <row r="7" spans="3:5" x14ac:dyDescent="0.25">
      <c r="C7" t="s">
        <v>118</v>
      </c>
      <c r="D7" s="5">
        <v>121123981</v>
      </c>
      <c r="E7" s="33">
        <v>1.0326050895936204E-2</v>
      </c>
    </row>
    <row r="8" spans="3:5" x14ac:dyDescent="0.25">
      <c r="C8" t="s">
        <v>107</v>
      </c>
      <c r="D8" s="5">
        <v>426881408.99999994</v>
      </c>
      <c r="E8" s="33">
        <v>3.6392456055939562E-2</v>
      </c>
    </row>
    <row r="9" spans="3:5" x14ac:dyDescent="0.25">
      <c r="C9" s="12" t="s">
        <v>119</v>
      </c>
      <c r="D9" s="18">
        <v>11729942281</v>
      </c>
      <c r="E9" s="35">
        <v>1</v>
      </c>
    </row>
    <row r="11" spans="3:5" x14ac:dyDescent="0.25">
      <c r="C11" s="8" t="s">
        <v>72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C8958-EC89-4DEF-9727-A48B79100A4F}">
  <dimension ref="C2:E11"/>
  <sheetViews>
    <sheetView workbookViewId="0">
      <selection activeCell="E27" sqref="E27"/>
    </sheetView>
  </sheetViews>
  <sheetFormatPr defaultRowHeight="15" x14ac:dyDescent="0.25"/>
  <cols>
    <col min="3" max="3" width="20.42578125" customWidth="1"/>
    <col min="4" max="4" width="15.28515625" bestFit="1" customWidth="1"/>
    <col min="5" max="5" width="19" bestFit="1" customWidth="1"/>
  </cols>
  <sheetData>
    <row r="2" spans="3:5" x14ac:dyDescent="0.25">
      <c r="C2" s="9" t="s">
        <v>125</v>
      </c>
      <c r="D2" s="9"/>
      <c r="E2" s="9"/>
    </row>
    <row r="4" spans="3:5" x14ac:dyDescent="0.25">
      <c r="D4" s="1" t="s">
        <v>126</v>
      </c>
      <c r="E4" s="1" t="s">
        <v>116</v>
      </c>
    </row>
    <row r="5" spans="3:5" x14ac:dyDescent="0.25">
      <c r="C5" t="s">
        <v>104</v>
      </c>
      <c r="D5" s="5">
        <v>1052111839.9999999</v>
      </c>
      <c r="E5" s="33">
        <v>9.2627478322749465E-2</v>
      </c>
    </row>
    <row r="6" spans="3:5" x14ac:dyDescent="0.25">
      <c r="C6" t="s">
        <v>117</v>
      </c>
      <c r="D6" s="5">
        <v>9752277569</v>
      </c>
      <c r="E6" s="33">
        <v>0.85858636389833176</v>
      </c>
    </row>
    <row r="7" spans="3:5" x14ac:dyDescent="0.25">
      <c r="C7" t="s">
        <v>118</v>
      </c>
      <c r="D7" s="5">
        <v>119739490</v>
      </c>
      <c r="E7" s="33">
        <v>1.054181370523506E-2</v>
      </c>
    </row>
    <row r="8" spans="3:5" x14ac:dyDescent="0.25">
      <c r="C8" t="s">
        <v>107</v>
      </c>
      <c r="D8" s="5">
        <v>434399467</v>
      </c>
      <c r="E8" s="33">
        <v>3.8244344073683677E-2</v>
      </c>
    </row>
    <row r="9" spans="3:5" x14ac:dyDescent="0.25">
      <c r="C9" s="12" t="s">
        <v>119</v>
      </c>
      <c r="D9" s="18">
        <v>11358528366</v>
      </c>
      <c r="E9" s="35">
        <v>1</v>
      </c>
    </row>
    <row r="11" spans="3:5" x14ac:dyDescent="0.25">
      <c r="C11" s="8" t="s">
        <v>72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2F92-CAD6-4A1B-8135-80EC7BE03D23}">
  <dimension ref="C2:E11"/>
  <sheetViews>
    <sheetView workbookViewId="0">
      <selection activeCell="C11" sqref="C11"/>
    </sheetView>
  </sheetViews>
  <sheetFormatPr defaultRowHeight="15" x14ac:dyDescent="0.25"/>
  <cols>
    <col min="3" max="3" width="25.7109375" customWidth="1"/>
    <col min="4" max="4" width="15.28515625" bestFit="1" customWidth="1"/>
    <col min="5" max="5" width="19" bestFit="1" customWidth="1"/>
  </cols>
  <sheetData>
    <row r="2" spans="3:5" x14ac:dyDescent="0.25">
      <c r="C2" s="9" t="s">
        <v>127</v>
      </c>
      <c r="D2" s="9"/>
      <c r="E2" s="9"/>
    </row>
    <row r="4" spans="3:5" x14ac:dyDescent="0.25">
      <c r="D4" s="1" t="s">
        <v>128</v>
      </c>
      <c r="E4" s="1" t="s">
        <v>116</v>
      </c>
    </row>
    <row r="5" spans="3:5" x14ac:dyDescent="0.25">
      <c r="C5" t="s">
        <v>104</v>
      </c>
      <c r="D5" s="5">
        <v>883348660</v>
      </c>
      <c r="E5" s="33">
        <v>8.5796274564899702E-2</v>
      </c>
    </row>
    <row r="6" spans="3:5" x14ac:dyDescent="0.25">
      <c r="C6" t="s">
        <v>117</v>
      </c>
      <c r="D6" s="5">
        <v>8866021536</v>
      </c>
      <c r="E6" s="33">
        <v>0.86112273946390516</v>
      </c>
    </row>
    <row r="7" spans="3:5" x14ac:dyDescent="0.25">
      <c r="C7" t="s">
        <v>118</v>
      </c>
      <c r="D7" s="5">
        <v>117640810.00000001</v>
      </c>
      <c r="E7" s="33">
        <v>1.1426001636542019E-2</v>
      </c>
    </row>
    <row r="8" spans="3:5" x14ac:dyDescent="0.25">
      <c r="C8" t="s">
        <v>107</v>
      </c>
      <c r="D8" s="5">
        <v>428874969</v>
      </c>
      <c r="E8" s="33">
        <v>4.1654984334653145E-2</v>
      </c>
    </row>
    <row r="9" spans="3:5" x14ac:dyDescent="0.25">
      <c r="C9" s="12" t="s">
        <v>119</v>
      </c>
      <c r="D9" s="18">
        <v>10295885975</v>
      </c>
      <c r="E9" s="35">
        <v>1</v>
      </c>
    </row>
    <row r="11" spans="3:5" x14ac:dyDescent="0.25">
      <c r="C11" s="8" t="s">
        <v>72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B5CD-35CC-4AAF-97DE-7D60FF1427A1}">
  <dimension ref="C2:G12"/>
  <sheetViews>
    <sheetView zoomScaleNormal="100" workbookViewId="0">
      <selection activeCell="D26" sqref="D26"/>
    </sheetView>
  </sheetViews>
  <sheetFormatPr defaultRowHeight="15" x14ac:dyDescent="0.25"/>
  <cols>
    <col min="3" max="3" width="19.28515625" customWidth="1"/>
    <col min="4" max="4" width="13.85546875" bestFit="1" customWidth="1"/>
    <col min="5" max="5" width="24.85546875" bestFit="1" customWidth="1"/>
    <col min="6" max="6" width="17.7109375" bestFit="1" customWidth="1"/>
    <col min="7" max="7" width="29.28515625" bestFit="1" customWidth="1"/>
  </cols>
  <sheetData>
    <row r="2" spans="3:7" x14ac:dyDescent="0.25">
      <c r="C2" s="9" t="s">
        <v>129</v>
      </c>
      <c r="D2" s="9"/>
      <c r="E2" s="9"/>
      <c r="F2" s="9"/>
      <c r="G2" s="9"/>
    </row>
    <row r="4" spans="3:7" x14ac:dyDescent="0.25">
      <c r="C4" s="1" t="s">
        <v>88</v>
      </c>
      <c r="D4" s="1" t="s">
        <v>130</v>
      </c>
      <c r="E4" s="1" t="s">
        <v>131</v>
      </c>
      <c r="F4" s="1" t="s">
        <v>132</v>
      </c>
      <c r="G4" s="1" t="s">
        <v>133</v>
      </c>
    </row>
    <row r="5" spans="3:7" x14ac:dyDescent="0.25">
      <c r="C5" s="36">
        <v>44561</v>
      </c>
      <c r="D5" s="3">
        <v>11630849176</v>
      </c>
      <c r="E5" s="3">
        <v>7521877687</v>
      </c>
      <c r="F5" s="33">
        <v>0.64671784262504484</v>
      </c>
      <c r="G5" s="33">
        <v>0.35328215737495516</v>
      </c>
    </row>
    <row r="6" spans="3:7" x14ac:dyDescent="0.25">
      <c r="C6" s="36">
        <v>44926</v>
      </c>
      <c r="D6" s="4">
        <v>13859994108</v>
      </c>
      <c r="E6" s="4">
        <v>9242937544</v>
      </c>
      <c r="F6" s="33">
        <v>0.66687889417391377</v>
      </c>
      <c r="G6" s="33">
        <v>0.33312110582608623</v>
      </c>
    </row>
    <row r="7" spans="3:7" x14ac:dyDescent="0.25">
      <c r="C7" s="36" t="s">
        <v>134</v>
      </c>
      <c r="D7" s="4">
        <v>15200431729</v>
      </c>
      <c r="E7" s="4">
        <v>10061672326</v>
      </c>
      <c r="F7" s="33">
        <v>0.66193332567021324</v>
      </c>
      <c r="G7" s="33">
        <v>0.33806667432978676</v>
      </c>
    </row>
    <row r="8" spans="3:7" x14ac:dyDescent="0.25">
      <c r="C8" s="36">
        <v>45657</v>
      </c>
      <c r="D8" s="4">
        <v>16219101601</v>
      </c>
      <c r="E8" s="4">
        <v>13021365008</v>
      </c>
      <c r="F8" s="33">
        <v>0.80284132428131272</v>
      </c>
      <c r="G8" s="33">
        <v>0.19715867571868728</v>
      </c>
    </row>
    <row r="11" spans="3:7" x14ac:dyDescent="0.25">
      <c r="C11" s="8" t="s">
        <v>7</v>
      </c>
    </row>
    <row r="12" spans="3:7" x14ac:dyDescent="0.25">
      <c r="C12" s="8" t="s">
        <v>8</v>
      </c>
      <c r="D12" s="8"/>
      <c r="E12" s="8"/>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C9941-F2F7-43C7-A51C-A0801359A85D}">
  <dimension ref="C2:G12"/>
  <sheetViews>
    <sheetView workbookViewId="0">
      <selection activeCell="C4" sqref="C4:G8"/>
    </sheetView>
  </sheetViews>
  <sheetFormatPr defaultRowHeight="15" x14ac:dyDescent="0.25"/>
  <cols>
    <col min="3" max="3" width="16.85546875" customWidth="1"/>
    <col min="4" max="4" width="12.7109375" bestFit="1" customWidth="1"/>
    <col min="5" max="5" width="31" bestFit="1" customWidth="1"/>
    <col min="6" max="6" width="17.7109375" bestFit="1" customWidth="1"/>
    <col min="7" max="7" width="29.28515625" bestFit="1" customWidth="1"/>
  </cols>
  <sheetData>
    <row r="2" spans="3:7" x14ac:dyDescent="0.25">
      <c r="C2" s="9" t="s">
        <v>135</v>
      </c>
      <c r="D2" s="9"/>
      <c r="E2" s="9"/>
      <c r="F2" s="9"/>
      <c r="G2" s="9"/>
    </row>
    <row r="4" spans="3:7" x14ac:dyDescent="0.25">
      <c r="C4" s="1" t="s">
        <v>88</v>
      </c>
      <c r="D4" s="1" t="s">
        <v>136</v>
      </c>
      <c r="E4" s="1" t="s">
        <v>137</v>
      </c>
      <c r="F4" s="1" t="s">
        <v>132</v>
      </c>
      <c r="G4" s="1" t="s">
        <v>133</v>
      </c>
    </row>
    <row r="5" spans="3:7" x14ac:dyDescent="0.25">
      <c r="C5" s="36">
        <v>44561</v>
      </c>
      <c r="D5" s="3">
        <v>6401307368</v>
      </c>
      <c r="E5" s="3">
        <v>3713295702</v>
      </c>
      <c r="F5" s="33">
        <v>0.58008395606227048</v>
      </c>
      <c r="G5" s="33">
        <v>0.41991604393772952</v>
      </c>
    </row>
    <row r="6" spans="3:7" x14ac:dyDescent="0.25">
      <c r="C6" s="36">
        <v>44926</v>
      </c>
      <c r="D6" s="4">
        <v>6234175538.000001</v>
      </c>
      <c r="E6" s="4">
        <v>4177405155.9999995</v>
      </c>
      <c r="F6" s="33">
        <v>0.67008141341816652</v>
      </c>
      <c r="G6" s="33">
        <v>0.32991858658183348</v>
      </c>
    </row>
    <row r="7" spans="3:7" x14ac:dyDescent="0.25">
      <c r="C7" s="36" t="s">
        <v>134</v>
      </c>
      <c r="D7" s="4">
        <v>6275213834</v>
      </c>
      <c r="E7" s="4">
        <v>4501384485</v>
      </c>
      <c r="F7" s="33">
        <v>0.71732766469420683</v>
      </c>
      <c r="G7" s="33">
        <v>0.28267233530579317</v>
      </c>
    </row>
    <row r="8" spans="3:7" x14ac:dyDescent="0.25">
      <c r="C8" s="36">
        <v>45657</v>
      </c>
      <c r="D8" s="4">
        <v>7595344575</v>
      </c>
      <c r="E8" s="4">
        <v>5965303983</v>
      </c>
      <c r="F8" s="33">
        <v>0.78538951381280819</v>
      </c>
      <c r="G8" s="33">
        <v>0.21461048618719181</v>
      </c>
    </row>
    <row r="11" spans="3:7" x14ac:dyDescent="0.25">
      <c r="C11" s="8" t="s">
        <v>7</v>
      </c>
    </row>
    <row r="12" spans="3:7" x14ac:dyDescent="0.25">
      <c r="C12" s="8" t="s">
        <v>8</v>
      </c>
      <c r="D12" s="8"/>
      <c r="E12" s="8"/>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70EE-68C5-4B74-8AEE-13DFFFB2F35D}">
  <dimension ref="C2:G13"/>
  <sheetViews>
    <sheetView topLeftCell="C10" workbookViewId="0">
      <selection activeCell="D16" sqref="D16"/>
    </sheetView>
  </sheetViews>
  <sheetFormatPr defaultRowHeight="15" x14ac:dyDescent="0.25"/>
  <cols>
    <col min="3" max="3" width="19.5703125" customWidth="1"/>
    <col min="4" max="4" width="20.85546875" bestFit="1" customWidth="1"/>
    <col min="5" max="5" width="33.85546875" bestFit="1" customWidth="1"/>
    <col min="6" max="6" width="17.7109375" bestFit="1" customWidth="1"/>
    <col min="7" max="7" width="29.28515625" bestFit="1" customWidth="1"/>
  </cols>
  <sheetData>
    <row r="2" spans="3:7" x14ac:dyDescent="0.25">
      <c r="C2" s="34" t="s">
        <v>138</v>
      </c>
      <c r="D2" s="37"/>
      <c r="E2" s="37"/>
      <c r="F2" s="37"/>
      <c r="G2" s="37"/>
    </row>
    <row r="4" spans="3:7" x14ac:dyDescent="0.25">
      <c r="C4" s="21" t="s">
        <v>88</v>
      </c>
      <c r="D4" s="21" t="s">
        <v>139</v>
      </c>
      <c r="E4" s="21" t="s">
        <v>140</v>
      </c>
      <c r="F4" s="21" t="s">
        <v>132</v>
      </c>
      <c r="G4" s="21" t="s">
        <v>133</v>
      </c>
    </row>
    <row r="5" spans="3:7" x14ac:dyDescent="0.25">
      <c r="C5" s="36">
        <v>44561</v>
      </c>
      <c r="D5" s="4">
        <v>11175797339</v>
      </c>
      <c r="E5" s="4">
        <v>6999149255</v>
      </c>
      <c r="F5" s="33">
        <v>0.62627739593802234</v>
      </c>
      <c r="G5" s="33">
        <v>0.37372260406197766</v>
      </c>
    </row>
    <row r="6" spans="3:7" x14ac:dyDescent="0.25">
      <c r="C6" s="36" t="s">
        <v>143</v>
      </c>
      <c r="D6" s="4">
        <v>14352253200.85</v>
      </c>
      <c r="E6" s="4">
        <v>10043777957.030001</v>
      </c>
      <c r="F6" s="33">
        <v>0.69980495859947389</v>
      </c>
      <c r="G6" s="33">
        <v>0.30019504140052611</v>
      </c>
    </row>
    <row r="7" spans="3:7" x14ac:dyDescent="0.25">
      <c r="C7" s="36" t="s">
        <v>144</v>
      </c>
      <c r="D7" s="4">
        <v>15278116142.439999</v>
      </c>
      <c r="E7" s="4">
        <v>12545055767.800001</v>
      </c>
      <c r="F7" s="33">
        <v>0.82111273738468171</v>
      </c>
      <c r="G7" s="33">
        <v>0.17888726261531829</v>
      </c>
    </row>
    <row r="8" spans="3:7" x14ac:dyDescent="0.25">
      <c r="C8" s="36">
        <v>45657</v>
      </c>
      <c r="D8" s="4">
        <v>18274765037.390003</v>
      </c>
      <c r="E8" s="4">
        <v>15486684322.840439</v>
      </c>
      <c r="F8" s="33">
        <v>0.84743548227048737</v>
      </c>
      <c r="G8" s="33">
        <v>0.15256451772951263</v>
      </c>
    </row>
    <row r="11" spans="3:7" x14ac:dyDescent="0.25">
      <c r="C11" s="8" t="s">
        <v>7</v>
      </c>
    </row>
    <row r="12" spans="3:7" x14ac:dyDescent="0.25">
      <c r="C12" s="249" t="s">
        <v>141</v>
      </c>
      <c r="D12" s="249"/>
      <c r="E12" s="249"/>
    </row>
    <row r="13" spans="3:7" x14ac:dyDescent="0.25">
      <c r="C13" s="250" t="s">
        <v>142</v>
      </c>
      <c r="D13" s="250"/>
      <c r="E13" s="250"/>
    </row>
  </sheetData>
  <mergeCells count="2">
    <mergeCell ref="C12:E12"/>
    <mergeCell ref="C13:E1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B9DEF-1DB3-419F-BFEE-850A46B79753}">
  <dimension ref="C3:G12"/>
  <sheetViews>
    <sheetView topLeftCell="B1" workbookViewId="0">
      <selection activeCell="G29" sqref="G29"/>
    </sheetView>
  </sheetViews>
  <sheetFormatPr defaultRowHeight="15" x14ac:dyDescent="0.25"/>
  <cols>
    <col min="3" max="3" width="22.5703125" customWidth="1"/>
    <col min="4" max="4" width="12.7109375" bestFit="1" customWidth="1"/>
    <col min="5" max="5" width="24.85546875" bestFit="1" customWidth="1"/>
    <col min="6" max="6" width="17.7109375" bestFit="1" customWidth="1"/>
    <col min="7" max="7" width="29.28515625" bestFit="1" customWidth="1"/>
  </cols>
  <sheetData>
    <row r="3" spans="3:7" x14ac:dyDescent="0.25">
      <c r="C3" s="9" t="s">
        <v>145</v>
      </c>
      <c r="D3" s="9"/>
      <c r="E3" s="9"/>
      <c r="F3" s="9"/>
      <c r="G3" s="9"/>
    </row>
    <row r="5" spans="3:7" x14ac:dyDescent="0.25">
      <c r="C5" s="1" t="s">
        <v>88</v>
      </c>
      <c r="D5" s="1" t="s">
        <v>130</v>
      </c>
      <c r="E5" s="1" t="s">
        <v>131</v>
      </c>
      <c r="F5" s="1" t="s">
        <v>132</v>
      </c>
      <c r="G5" s="1" t="s">
        <v>133</v>
      </c>
    </row>
    <row r="6" spans="3:7" x14ac:dyDescent="0.25">
      <c r="C6" s="36">
        <v>44561</v>
      </c>
      <c r="D6" s="4">
        <v>2610269095</v>
      </c>
      <c r="E6" s="4">
        <v>2396932537</v>
      </c>
      <c r="F6" s="33">
        <v>0.91827028163163382</v>
      </c>
      <c r="G6" s="33">
        <v>8.1729718368366178E-2</v>
      </c>
    </row>
    <row r="7" spans="3:7" x14ac:dyDescent="0.25">
      <c r="C7" s="36">
        <v>44926</v>
      </c>
      <c r="D7" s="4">
        <v>2646990610</v>
      </c>
      <c r="E7" s="4">
        <v>2359998726</v>
      </c>
      <c r="F7" s="33">
        <v>0.89157804983675404</v>
      </c>
      <c r="G7" s="33">
        <v>0.10842195016324596</v>
      </c>
    </row>
    <row r="8" spans="3:7" x14ac:dyDescent="0.25">
      <c r="C8" s="36">
        <v>45291</v>
      </c>
      <c r="D8" s="4">
        <v>2966025896</v>
      </c>
      <c r="E8" s="4">
        <v>2751707645</v>
      </c>
      <c r="F8" s="33">
        <v>0.92774228596957609</v>
      </c>
      <c r="G8" s="33">
        <v>7.2257714030423914E-2</v>
      </c>
    </row>
    <row r="9" spans="3:7" x14ac:dyDescent="0.25">
      <c r="C9" s="36">
        <v>45657</v>
      </c>
      <c r="D9" s="4">
        <v>3574631853</v>
      </c>
      <c r="E9" s="4">
        <v>3328656421</v>
      </c>
      <c r="F9" s="33">
        <v>0.93118859728350323</v>
      </c>
      <c r="G9" s="33">
        <v>6.8811402716496772E-2</v>
      </c>
    </row>
    <row r="11" spans="3:7" x14ac:dyDescent="0.25">
      <c r="C11" s="8" t="s">
        <v>7</v>
      </c>
    </row>
    <row r="12" spans="3:7" x14ac:dyDescent="0.25">
      <c r="C12" s="8"/>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97E8-4F1B-4ED7-8F4C-D532A691C741}">
  <dimension ref="C3:G12"/>
  <sheetViews>
    <sheetView topLeftCell="B1" workbookViewId="0">
      <selection activeCell="G23" sqref="G23"/>
    </sheetView>
  </sheetViews>
  <sheetFormatPr defaultRowHeight="15" x14ac:dyDescent="0.25"/>
  <cols>
    <col min="3" max="3" width="18.42578125" customWidth="1"/>
    <col min="4" max="4" width="11.140625" bestFit="1" customWidth="1"/>
    <col min="5" max="5" width="31" bestFit="1" customWidth="1"/>
    <col min="6" max="6" width="17.7109375" bestFit="1" customWidth="1"/>
    <col min="7" max="7" width="29.28515625" bestFit="1" customWidth="1"/>
  </cols>
  <sheetData>
    <row r="3" spans="3:7" x14ac:dyDescent="0.25">
      <c r="C3" s="9" t="s">
        <v>146</v>
      </c>
      <c r="D3" s="9"/>
      <c r="E3" s="9"/>
      <c r="F3" s="9"/>
      <c r="G3" s="9"/>
    </row>
    <row r="5" spans="3:7" x14ac:dyDescent="0.25">
      <c r="C5" s="1" t="s">
        <v>88</v>
      </c>
      <c r="D5" s="1" t="s">
        <v>136</v>
      </c>
      <c r="E5" s="1" t="s">
        <v>137</v>
      </c>
      <c r="F5" s="1" t="s">
        <v>132</v>
      </c>
      <c r="G5" s="1" t="s">
        <v>133</v>
      </c>
    </row>
    <row r="6" spans="3:7" x14ac:dyDescent="0.25">
      <c r="C6" s="36">
        <v>44561</v>
      </c>
      <c r="D6" s="4">
        <v>305428846</v>
      </c>
      <c r="E6" s="4">
        <v>272578567</v>
      </c>
      <c r="F6" s="33">
        <v>0.89244539463047312</v>
      </c>
      <c r="G6" s="33">
        <v>0.10755460536952688</v>
      </c>
    </row>
    <row r="7" spans="3:7" x14ac:dyDescent="0.25">
      <c r="C7" s="36">
        <v>44926</v>
      </c>
      <c r="D7" s="4">
        <v>336637586</v>
      </c>
      <c r="E7" s="4">
        <v>294276535</v>
      </c>
      <c r="F7" s="33">
        <v>0.87416422656975679</v>
      </c>
      <c r="G7" s="33">
        <v>0.12583577343024321</v>
      </c>
    </row>
    <row r="8" spans="3:7" x14ac:dyDescent="0.25">
      <c r="C8" s="36">
        <v>45291</v>
      </c>
      <c r="D8" s="4">
        <v>356067782</v>
      </c>
      <c r="E8" s="4">
        <v>318381413</v>
      </c>
      <c r="F8" s="33">
        <v>0.89415956482128456</v>
      </c>
      <c r="G8" s="33">
        <v>0.10584043517871544</v>
      </c>
    </row>
    <row r="9" spans="3:7" x14ac:dyDescent="0.25">
      <c r="C9" s="36">
        <v>45657</v>
      </c>
      <c r="D9" s="4">
        <v>401217349</v>
      </c>
      <c r="E9" s="4">
        <v>353996577</v>
      </c>
      <c r="F9" s="33">
        <v>0.8823062559042032</v>
      </c>
      <c r="G9" s="33">
        <v>0.1176937440957968</v>
      </c>
    </row>
    <row r="11" spans="3:7" x14ac:dyDescent="0.25">
      <c r="C11" s="8" t="s">
        <v>7</v>
      </c>
    </row>
    <row r="12" spans="3:7" x14ac:dyDescent="0.25">
      <c r="C12"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E6543-DAE0-4BF7-919F-DC65068D0036}">
  <dimension ref="C2:E19"/>
  <sheetViews>
    <sheetView workbookViewId="0">
      <selection activeCell="C3" sqref="C3:E17"/>
    </sheetView>
  </sheetViews>
  <sheetFormatPr defaultRowHeight="15" x14ac:dyDescent="0.25"/>
  <cols>
    <col min="4" max="4" width="53.140625" bestFit="1" customWidth="1"/>
    <col min="5" max="5" width="18.42578125" bestFit="1" customWidth="1"/>
  </cols>
  <sheetData>
    <row r="2" spans="3:5" x14ac:dyDescent="0.25">
      <c r="C2" s="9" t="s">
        <v>39</v>
      </c>
    </row>
    <row r="3" spans="3:5" x14ac:dyDescent="0.25">
      <c r="C3" s="15" t="s">
        <v>40</v>
      </c>
      <c r="D3" s="15" t="s">
        <v>41</v>
      </c>
      <c r="E3" s="15" t="s">
        <v>42</v>
      </c>
    </row>
    <row r="4" spans="3:5" x14ac:dyDescent="0.25">
      <c r="C4">
        <v>1</v>
      </c>
      <c r="D4" t="s">
        <v>43</v>
      </c>
      <c r="E4" s="16">
        <v>0.22179727271778588</v>
      </c>
    </row>
    <row r="5" spans="3:5" x14ac:dyDescent="0.25">
      <c r="C5">
        <v>2</v>
      </c>
      <c r="D5" t="s">
        <v>44</v>
      </c>
      <c r="E5" s="16">
        <v>0.18585617753969377</v>
      </c>
    </row>
    <row r="6" spans="3:5" x14ac:dyDescent="0.25">
      <c r="C6">
        <v>3</v>
      </c>
      <c r="D6" t="s">
        <v>56</v>
      </c>
      <c r="E6" s="16">
        <v>0.14055494646654343</v>
      </c>
    </row>
    <row r="7" spans="3:5" x14ac:dyDescent="0.25">
      <c r="C7">
        <v>4</v>
      </c>
      <c r="D7" t="s">
        <v>45</v>
      </c>
      <c r="E7" s="16">
        <v>9.2648464740713504E-2</v>
      </c>
    </row>
    <row r="8" spans="3:5" x14ac:dyDescent="0.25">
      <c r="C8">
        <v>5</v>
      </c>
      <c r="D8" t="s">
        <v>46</v>
      </c>
      <c r="E8" s="16">
        <v>9.1586383246645892E-2</v>
      </c>
    </row>
    <row r="9" spans="3:5" x14ac:dyDescent="0.25">
      <c r="C9" s="244" t="s">
        <v>47</v>
      </c>
      <c r="D9" s="244"/>
      <c r="E9" s="17">
        <v>0.73244324471138256</v>
      </c>
    </row>
    <row r="10" spans="3:5" x14ac:dyDescent="0.25">
      <c r="C10">
        <v>6</v>
      </c>
      <c r="D10" t="s">
        <v>48</v>
      </c>
      <c r="E10" s="16">
        <v>6.1807536048878634E-2</v>
      </c>
    </row>
    <row r="11" spans="3:5" x14ac:dyDescent="0.25">
      <c r="C11">
        <v>7</v>
      </c>
      <c r="D11" t="s">
        <v>49</v>
      </c>
      <c r="E11" s="16">
        <v>5.8064338376130988E-2</v>
      </c>
    </row>
    <row r="12" spans="3:5" x14ac:dyDescent="0.25">
      <c r="C12">
        <v>8</v>
      </c>
      <c r="D12" t="s">
        <v>50</v>
      </c>
      <c r="E12" s="16">
        <v>2.6403358023111431E-2</v>
      </c>
    </row>
    <row r="13" spans="3:5" x14ac:dyDescent="0.25">
      <c r="C13">
        <v>9</v>
      </c>
      <c r="D13" t="s">
        <v>51</v>
      </c>
      <c r="E13" s="16">
        <v>2.284890837047239E-2</v>
      </c>
    </row>
    <row r="14" spans="3:5" x14ac:dyDescent="0.25">
      <c r="C14">
        <v>10</v>
      </c>
      <c r="D14" t="s">
        <v>52</v>
      </c>
      <c r="E14" s="16">
        <v>1.8120889362967373E-2</v>
      </c>
    </row>
    <row r="15" spans="3:5" x14ac:dyDescent="0.25">
      <c r="C15" s="244" t="s">
        <v>53</v>
      </c>
      <c r="D15" s="244"/>
      <c r="E15" s="17">
        <v>0.91968827489294336</v>
      </c>
    </row>
    <row r="16" spans="3:5" x14ac:dyDescent="0.25">
      <c r="C16" s="246" t="s">
        <v>54</v>
      </c>
      <c r="D16" s="246"/>
      <c r="E16" s="16">
        <v>8.0311725107056697E-2</v>
      </c>
    </row>
    <row r="17" spans="3:5" x14ac:dyDescent="0.25">
      <c r="C17" s="244" t="s">
        <v>55</v>
      </c>
      <c r="D17" s="244"/>
      <c r="E17" s="17">
        <v>1</v>
      </c>
    </row>
    <row r="19" spans="3:5" x14ac:dyDescent="0.25">
      <c r="C19" s="8" t="s">
        <v>7</v>
      </c>
    </row>
  </sheetData>
  <mergeCells count="4">
    <mergeCell ref="C9:D9"/>
    <mergeCell ref="C15:D15"/>
    <mergeCell ref="C16:D16"/>
    <mergeCell ref="C17:D17"/>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EBC99-A6CF-4986-82C8-F9DB474665EA}">
  <dimension ref="C2:G10"/>
  <sheetViews>
    <sheetView workbookViewId="0">
      <selection activeCell="C10" sqref="C10"/>
    </sheetView>
  </sheetViews>
  <sheetFormatPr defaultRowHeight="15" x14ac:dyDescent="0.25"/>
  <cols>
    <col min="3" max="3" width="17" customWidth="1"/>
    <col min="4" max="4" width="20.85546875" bestFit="1" customWidth="1"/>
    <col min="5" max="5" width="33.85546875" bestFit="1" customWidth="1"/>
    <col min="6" max="6" width="17.7109375" bestFit="1" customWidth="1"/>
  </cols>
  <sheetData>
    <row r="2" spans="3:7" x14ac:dyDescent="0.25">
      <c r="C2" s="9" t="s">
        <v>147</v>
      </c>
      <c r="D2" s="9"/>
      <c r="E2" s="9"/>
      <c r="F2" s="9"/>
    </row>
    <row r="4" spans="3:7" x14ac:dyDescent="0.25">
      <c r="C4" s="21" t="s">
        <v>88</v>
      </c>
      <c r="D4" s="21" t="s">
        <v>139</v>
      </c>
      <c r="E4" s="21" t="s">
        <v>140</v>
      </c>
      <c r="F4" s="21" t="s">
        <v>132</v>
      </c>
      <c r="G4" s="21" t="s">
        <v>133</v>
      </c>
    </row>
    <row r="5" spans="3:7" x14ac:dyDescent="0.25">
      <c r="C5" s="36">
        <v>44561</v>
      </c>
      <c r="D5" s="11">
        <v>9381296696</v>
      </c>
      <c r="E5" s="11">
        <v>9292095409</v>
      </c>
      <c r="F5" s="38">
        <v>0.99049158235896817</v>
      </c>
      <c r="G5" s="38">
        <f>1-F5</f>
        <v>9.50841764103183E-3</v>
      </c>
    </row>
    <row r="6" spans="3:7" x14ac:dyDescent="0.25">
      <c r="C6" s="36">
        <v>44926</v>
      </c>
      <c r="D6" s="11">
        <v>9161761819</v>
      </c>
      <c r="E6" s="11">
        <v>8998908324</v>
      </c>
      <c r="F6" s="38">
        <v>0.98222465305065365</v>
      </c>
      <c r="G6" s="38">
        <f>1-F6</f>
        <v>1.7775346949346349E-2</v>
      </c>
    </row>
    <row r="7" spans="3:7" x14ac:dyDescent="0.25">
      <c r="C7" s="36">
        <v>45291</v>
      </c>
      <c r="D7" s="11">
        <v>10295885975</v>
      </c>
      <c r="E7" s="11">
        <v>10124959003</v>
      </c>
      <c r="F7" s="38">
        <v>0.98339851738694106</v>
      </c>
      <c r="G7" s="38">
        <f>1-F7</f>
        <v>1.6601482613058938E-2</v>
      </c>
    </row>
    <row r="8" spans="3:7" x14ac:dyDescent="0.25">
      <c r="C8" s="36">
        <v>45657</v>
      </c>
      <c r="D8" s="11">
        <v>12032038648</v>
      </c>
      <c r="E8" s="11">
        <v>11856856597</v>
      </c>
      <c r="F8" s="38">
        <v>0.98544036832618387</v>
      </c>
      <c r="G8" s="38">
        <f>1-F8</f>
        <v>1.4559631673816131E-2</v>
      </c>
    </row>
    <row r="10" spans="3:7" x14ac:dyDescent="0.25">
      <c r="C10" s="8" t="s">
        <v>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639E3-8621-4D33-8FC6-A714522E211F}">
  <dimension ref="C2:J37"/>
  <sheetViews>
    <sheetView topLeftCell="D1" zoomScale="80" zoomScaleNormal="80" workbookViewId="0">
      <selection activeCell="C2" sqref="C2"/>
    </sheetView>
  </sheetViews>
  <sheetFormatPr defaultRowHeight="15" x14ac:dyDescent="0.25"/>
  <cols>
    <col min="3" max="3" width="18.5703125" customWidth="1"/>
    <col min="4" max="4" width="21" bestFit="1" customWidth="1"/>
    <col min="5" max="5" width="13.42578125" customWidth="1"/>
    <col min="6" max="6" width="18.5703125" customWidth="1"/>
    <col min="7" max="7" width="17.28515625" bestFit="1" customWidth="1"/>
    <col min="8" max="8" width="29.28515625" bestFit="1" customWidth="1"/>
    <col min="9" max="9" width="31.7109375" bestFit="1" customWidth="1"/>
    <col min="10" max="10" width="21.42578125" bestFit="1" customWidth="1"/>
  </cols>
  <sheetData>
    <row r="2" spans="3:10" x14ac:dyDescent="0.25">
      <c r="C2" s="9" t="s">
        <v>161</v>
      </c>
    </row>
    <row r="4" spans="3:10" x14ac:dyDescent="0.25">
      <c r="C4" s="28">
        <v>45657</v>
      </c>
      <c r="D4" s="12" t="s">
        <v>149</v>
      </c>
      <c r="E4" s="12" t="s">
        <v>150</v>
      </c>
      <c r="F4" s="12" t="s">
        <v>151</v>
      </c>
      <c r="G4" s="12" t="s">
        <v>152</v>
      </c>
      <c r="H4" s="12" t="s">
        <v>153</v>
      </c>
      <c r="I4" s="12" t="s">
        <v>154</v>
      </c>
      <c r="J4" s="12" t="s">
        <v>155</v>
      </c>
    </row>
    <row r="5" spans="3:10" x14ac:dyDescent="0.25">
      <c r="C5" s="12" t="s">
        <v>1</v>
      </c>
      <c r="D5" s="5">
        <v>14206.719472259998</v>
      </c>
      <c r="E5" s="5">
        <v>80.510872000000006</v>
      </c>
      <c r="F5" s="5">
        <v>822.05050899605999</v>
      </c>
      <c r="G5" s="5">
        <v>1567.8569935999999</v>
      </c>
      <c r="H5" s="5">
        <v>222.35894139999999</v>
      </c>
      <c r="I5" s="5">
        <v>5474.572811</v>
      </c>
      <c r="J5" s="39">
        <v>3.0869069371586551</v>
      </c>
    </row>
    <row r="6" spans="3:10" x14ac:dyDescent="0.25">
      <c r="C6" s="12" t="s">
        <v>2</v>
      </c>
      <c r="D6" s="5">
        <v>6084.3599669737469</v>
      </c>
      <c r="E6" s="5">
        <v>69.919658499999997</v>
      </c>
      <c r="F6" s="5">
        <v>1819.7260587463149</v>
      </c>
      <c r="G6" s="5">
        <v>276.45694648726396</v>
      </c>
      <c r="H6" s="5">
        <v>128.72718944999997</v>
      </c>
      <c r="I6" s="5">
        <v>2226.38750226</v>
      </c>
      <c r="J6" s="39">
        <v>3.7635810530070053</v>
      </c>
    </row>
    <row r="9" spans="3:10" x14ac:dyDescent="0.25">
      <c r="C9" s="9" t="s">
        <v>148</v>
      </c>
    </row>
    <row r="11" spans="3:10" x14ac:dyDescent="0.25">
      <c r="C11" s="28">
        <v>45565</v>
      </c>
      <c r="D11" s="12" t="s">
        <v>149</v>
      </c>
      <c r="E11" s="12" t="s">
        <v>150</v>
      </c>
      <c r="F11" s="12" t="s">
        <v>151</v>
      </c>
      <c r="G11" s="12" t="s">
        <v>152</v>
      </c>
      <c r="H11" s="12" t="s">
        <v>153</v>
      </c>
      <c r="I11" s="12" t="s">
        <v>154</v>
      </c>
      <c r="J11" s="12" t="s">
        <v>155</v>
      </c>
    </row>
    <row r="12" spans="3:10" x14ac:dyDescent="0.25">
      <c r="C12" s="12" t="s">
        <v>1</v>
      </c>
      <c r="D12" s="5">
        <v>13565.480446940001</v>
      </c>
      <c r="E12" s="5">
        <v>79.090172999999993</v>
      </c>
      <c r="F12" s="5">
        <v>732.46255421372996</v>
      </c>
      <c r="G12" s="5">
        <v>1379.79447822</v>
      </c>
      <c r="H12" s="5">
        <v>263.03713535999998</v>
      </c>
      <c r="I12" s="5">
        <v>5365.0927410000004</v>
      </c>
      <c r="J12" s="39">
        <v>2.9859436846841505</v>
      </c>
    </row>
    <row r="13" spans="3:10" x14ac:dyDescent="0.25">
      <c r="C13" s="12" t="s">
        <v>2</v>
      </c>
      <c r="D13" s="5">
        <v>6028.6373391659999</v>
      </c>
      <c r="E13" s="5">
        <v>69.295688200000001</v>
      </c>
      <c r="F13" s="5">
        <v>1816.12702061808</v>
      </c>
      <c r="G13" s="5">
        <v>199.53181752</v>
      </c>
      <c r="H13" s="5">
        <v>110.63532240000001</v>
      </c>
      <c r="I13" s="5">
        <v>2183.55807486</v>
      </c>
      <c r="J13" s="39">
        <v>3.7664339147157242</v>
      </c>
    </row>
    <row r="14" spans="3:10" x14ac:dyDescent="0.25">
      <c r="C14" s="8"/>
    </row>
    <row r="16" spans="3:10" x14ac:dyDescent="0.25">
      <c r="C16" s="9" t="s">
        <v>156</v>
      </c>
    </row>
    <row r="18" spans="3:10" x14ac:dyDescent="0.25">
      <c r="C18" s="28">
        <v>45473</v>
      </c>
      <c r="D18" s="1" t="s">
        <v>149</v>
      </c>
      <c r="E18" s="1" t="s">
        <v>150</v>
      </c>
      <c r="F18" s="1" t="s">
        <v>151</v>
      </c>
      <c r="G18" s="1" t="s">
        <v>152</v>
      </c>
      <c r="H18" s="1" t="s">
        <v>153</v>
      </c>
      <c r="I18" s="1" t="s">
        <v>154</v>
      </c>
      <c r="J18" s="1" t="s">
        <v>155</v>
      </c>
    </row>
    <row r="19" spans="3:10" x14ac:dyDescent="0.25">
      <c r="C19" s="12" t="s">
        <v>1</v>
      </c>
      <c r="D19" s="40">
        <v>12675.06983341</v>
      </c>
      <c r="E19" s="40">
        <v>78.510051000000004</v>
      </c>
      <c r="F19" s="40">
        <v>737.95705077592004</v>
      </c>
      <c r="G19" s="40">
        <v>1361.90744294</v>
      </c>
      <c r="H19" s="40">
        <v>398.60891703999999</v>
      </c>
      <c r="I19" s="40">
        <v>5021.0676560000002</v>
      </c>
      <c r="J19" s="41">
        <v>3.0376115878343621</v>
      </c>
    </row>
    <row r="20" spans="3:10" x14ac:dyDescent="0.25">
      <c r="C20" s="12" t="s">
        <v>2</v>
      </c>
      <c r="D20" s="40">
        <v>5764.2589267499998</v>
      </c>
      <c r="E20" s="40">
        <v>67.990399999999994</v>
      </c>
      <c r="F20" s="40">
        <v>1801.6048797626499</v>
      </c>
      <c r="G20" s="40">
        <v>196.20323497999999</v>
      </c>
      <c r="H20" s="40">
        <v>95.046354129999997</v>
      </c>
      <c r="I20" s="40">
        <v>2115.8297652599999</v>
      </c>
      <c r="J20" s="41">
        <v>3.7456244948178932</v>
      </c>
    </row>
    <row r="23" spans="3:10" x14ac:dyDescent="0.25">
      <c r="C23" s="9" t="s">
        <v>157</v>
      </c>
    </row>
    <row r="25" spans="3:10" x14ac:dyDescent="0.25">
      <c r="C25" s="28">
        <v>45382</v>
      </c>
      <c r="D25" s="1" t="s">
        <v>149</v>
      </c>
      <c r="E25" s="1" t="s">
        <v>150</v>
      </c>
      <c r="F25" s="1" t="s">
        <v>151</v>
      </c>
      <c r="G25" s="1" t="s">
        <v>152</v>
      </c>
      <c r="H25" s="1" t="s">
        <v>153</v>
      </c>
      <c r="I25" s="1" t="s">
        <v>154</v>
      </c>
      <c r="J25" s="1" t="s">
        <v>159</v>
      </c>
    </row>
    <row r="26" spans="3:10" x14ac:dyDescent="0.25">
      <c r="C26" t="s">
        <v>1</v>
      </c>
      <c r="D26" s="40">
        <v>12229.180926999999</v>
      </c>
      <c r="E26" s="40">
        <v>80.755654000000007</v>
      </c>
      <c r="F26" s="40">
        <v>700.85199361398998</v>
      </c>
      <c r="G26" s="40">
        <v>1420.6758652999999</v>
      </c>
      <c r="H26" s="40">
        <v>321.62893350000002</v>
      </c>
      <c r="I26" s="10">
        <v>4711.6282730000003</v>
      </c>
      <c r="J26" s="41">
        <v>3.131209110437815</v>
      </c>
    </row>
    <row r="27" spans="3:10" x14ac:dyDescent="0.25">
      <c r="C27" t="s">
        <v>2</v>
      </c>
      <c r="D27" s="40">
        <v>5780.7756718999999</v>
      </c>
      <c r="E27" s="40">
        <v>69.948119300000002</v>
      </c>
      <c r="F27" s="40">
        <v>1756.7338492808999</v>
      </c>
      <c r="G27" s="40">
        <v>205.82386036</v>
      </c>
      <c r="H27" s="40">
        <v>107.81081916999999</v>
      </c>
      <c r="I27" s="40">
        <v>2063.7192344499999</v>
      </c>
      <c r="J27" s="41">
        <v>3.8382606450445493</v>
      </c>
    </row>
    <row r="30" spans="3:10" x14ac:dyDescent="0.25">
      <c r="C30" s="9" t="s">
        <v>158</v>
      </c>
    </row>
    <row r="32" spans="3:10" x14ac:dyDescent="0.25">
      <c r="C32" s="28">
        <v>45291</v>
      </c>
      <c r="D32" s="1" t="s">
        <v>149</v>
      </c>
      <c r="E32" s="1" t="s">
        <v>150</v>
      </c>
      <c r="F32" s="1" t="s">
        <v>151</v>
      </c>
      <c r="G32" s="1" t="s">
        <v>152</v>
      </c>
      <c r="H32" s="1" t="s">
        <v>153</v>
      </c>
      <c r="I32" s="1" t="s">
        <v>154</v>
      </c>
      <c r="J32" s="1" t="s">
        <v>159</v>
      </c>
    </row>
    <row r="33" spans="3:10" x14ac:dyDescent="0.25">
      <c r="C33" t="s">
        <v>1</v>
      </c>
      <c r="D33" s="40">
        <v>11300.084582649999</v>
      </c>
      <c r="E33" s="40">
        <v>78.807325000000006</v>
      </c>
      <c r="F33" s="40">
        <v>677.55048894678998</v>
      </c>
      <c r="G33" s="40">
        <v>1716.37822893</v>
      </c>
      <c r="H33" s="40">
        <v>258.66690926000001</v>
      </c>
      <c r="I33" s="10">
        <v>4463.4705139999996</v>
      </c>
      <c r="J33" s="41">
        <v>3.143627249418588</v>
      </c>
    </row>
    <row r="34" spans="3:10" x14ac:dyDescent="0.25">
      <c r="C34" t="s">
        <v>2</v>
      </c>
      <c r="D34" s="40">
        <v>5108.7457034900008</v>
      </c>
      <c r="E34" s="40">
        <v>68.497863599999988</v>
      </c>
      <c r="F34" s="40">
        <v>1619.7663171606901</v>
      </c>
      <c r="G34" s="40">
        <v>201.47335290000001</v>
      </c>
      <c r="H34" s="40">
        <v>124.34148817000001</v>
      </c>
      <c r="I34" s="40">
        <v>1940.4888064100001</v>
      </c>
      <c r="J34" s="41">
        <v>3.6706342761637814</v>
      </c>
    </row>
    <row r="35" spans="3:10" x14ac:dyDescent="0.25">
      <c r="C35" s="8"/>
    </row>
    <row r="36" spans="3:10" x14ac:dyDescent="0.25">
      <c r="C36" s="8" t="s">
        <v>7</v>
      </c>
    </row>
    <row r="37" spans="3:10" x14ac:dyDescent="0.25">
      <c r="C37" s="8" t="s">
        <v>160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A955-BA72-45D4-83FB-79EBA8D63E67}">
  <dimension ref="C2:G8"/>
  <sheetViews>
    <sheetView workbookViewId="0">
      <selection activeCell="H10" sqref="H10"/>
    </sheetView>
  </sheetViews>
  <sheetFormatPr defaultRowHeight="15" x14ac:dyDescent="0.25"/>
  <cols>
    <col min="4" max="7" width="10.140625" bestFit="1" customWidth="1"/>
  </cols>
  <sheetData>
    <row r="2" spans="3:7" x14ac:dyDescent="0.25">
      <c r="C2" s="9" t="s">
        <v>162</v>
      </c>
    </row>
    <row r="4" spans="3:7" x14ac:dyDescent="0.25">
      <c r="D4" s="28">
        <v>44561</v>
      </c>
      <c r="E4" s="28">
        <v>44926</v>
      </c>
      <c r="F4" s="28">
        <v>45291</v>
      </c>
      <c r="G4" s="28">
        <v>45657</v>
      </c>
    </row>
    <row r="5" spans="3:7" x14ac:dyDescent="0.25">
      <c r="C5" s="25" t="s">
        <v>163</v>
      </c>
      <c r="D5" s="39">
        <v>1.8030831111192251</v>
      </c>
      <c r="E5" s="39">
        <v>1.0773160481778279</v>
      </c>
      <c r="F5" s="39">
        <v>1.6532944951133601</v>
      </c>
      <c r="G5" s="39">
        <v>1.6029315461667071</v>
      </c>
    </row>
    <row r="6" spans="3:7" x14ac:dyDescent="0.25">
      <c r="C6" s="25" t="s">
        <v>164</v>
      </c>
      <c r="D6" s="39">
        <v>4.1585842883953923</v>
      </c>
      <c r="E6" s="39">
        <v>2.5779446086328974</v>
      </c>
      <c r="F6" s="39">
        <v>3.6357402759577635</v>
      </c>
      <c r="G6" s="39">
        <v>3.7396189707814771</v>
      </c>
    </row>
    <row r="8" spans="3:7" x14ac:dyDescent="0.25">
      <c r="C8" s="8" t="s">
        <v>7</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8EED6-A5F0-4720-AD3E-BBAE82F61BE5}">
  <dimension ref="C2:K29"/>
  <sheetViews>
    <sheetView zoomScale="80" zoomScaleNormal="80" workbookViewId="0">
      <selection activeCell="C10" sqref="C10:C11"/>
    </sheetView>
  </sheetViews>
  <sheetFormatPr defaultRowHeight="15" x14ac:dyDescent="0.25"/>
  <cols>
    <col min="3" max="3" width="12.7109375" customWidth="1"/>
    <col min="4" max="4" width="55.85546875" bestFit="1" customWidth="1"/>
    <col min="5" max="5" width="21.5703125" bestFit="1" customWidth="1"/>
    <col min="6" max="6" width="20.42578125" bestFit="1" customWidth="1"/>
    <col min="7" max="7" width="23.5703125" bestFit="1" customWidth="1"/>
    <col min="8" max="8" width="38" customWidth="1"/>
  </cols>
  <sheetData>
    <row r="2" spans="3:11" x14ac:dyDescent="0.25">
      <c r="C2" s="247" t="s">
        <v>165</v>
      </c>
      <c r="D2" s="247"/>
      <c r="E2" s="247"/>
      <c r="F2" s="247"/>
      <c r="G2" s="247"/>
      <c r="H2" s="247"/>
      <c r="I2" s="247"/>
      <c r="J2" s="247"/>
      <c r="K2" s="247"/>
    </row>
    <row r="4" spans="3:11" ht="30" x14ac:dyDescent="0.25">
      <c r="C4" s="1" t="s">
        <v>166</v>
      </c>
      <c r="D4" s="1" t="s">
        <v>167</v>
      </c>
      <c r="E4" s="1" t="s">
        <v>168</v>
      </c>
      <c r="F4" s="1" t="s">
        <v>0</v>
      </c>
      <c r="G4" s="1" t="s">
        <v>169</v>
      </c>
      <c r="H4" s="32" t="s">
        <v>170</v>
      </c>
    </row>
    <row r="5" spans="3:11" x14ac:dyDescent="0.25">
      <c r="C5" s="43">
        <v>44561</v>
      </c>
      <c r="D5" s="4">
        <v>1027212</v>
      </c>
      <c r="E5" s="4">
        <v>1147492</v>
      </c>
      <c r="F5" s="4">
        <v>2724708365</v>
      </c>
      <c r="G5" s="11">
        <v>2012486118</v>
      </c>
      <c r="H5" s="11">
        <v>316917</v>
      </c>
    </row>
    <row r="6" spans="3:11" x14ac:dyDescent="0.25">
      <c r="C6" s="43">
        <v>44926</v>
      </c>
      <c r="D6" s="4">
        <v>955362.99999999988</v>
      </c>
      <c r="E6" s="4">
        <v>894483</v>
      </c>
      <c r="F6" s="4">
        <v>3059045569</v>
      </c>
      <c r="G6" s="11">
        <v>2035935024.9999998</v>
      </c>
      <c r="H6" s="11">
        <v>293065</v>
      </c>
    </row>
    <row r="7" spans="3:11" x14ac:dyDescent="0.25">
      <c r="C7" s="24" t="s">
        <v>134</v>
      </c>
      <c r="D7" s="4">
        <v>1380487</v>
      </c>
      <c r="E7" s="4">
        <v>1362614</v>
      </c>
      <c r="F7" s="4">
        <v>3546263052</v>
      </c>
      <c r="G7" s="11">
        <v>2183121081</v>
      </c>
      <c r="H7" s="11">
        <v>287980</v>
      </c>
    </row>
    <row r="8" spans="3:11" x14ac:dyDescent="0.25">
      <c r="C8" s="43">
        <v>45657</v>
      </c>
      <c r="D8" s="4">
        <v>944983.99999999988</v>
      </c>
      <c r="E8" s="4">
        <v>950518.00000000012</v>
      </c>
      <c r="F8" s="4">
        <v>3946232291</v>
      </c>
      <c r="G8" s="11">
        <v>2369034634</v>
      </c>
      <c r="H8" s="11">
        <v>281969</v>
      </c>
    </row>
    <row r="10" spans="3:11" x14ac:dyDescent="0.25">
      <c r="C10" s="8" t="s">
        <v>7</v>
      </c>
    </row>
    <row r="11" spans="3:11" x14ac:dyDescent="0.25">
      <c r="C11" s="8" t="s">
        <v>171</v>
      </c>
    </row>
    <row r="14" spans="3:11" x14ac:dyDescent="0.25">
      <c r="C14" s="247" t="s">
        <v>174</v>
      </c>
      <c r="D14" s="247"/>
      <c r="E14" s="247"/>
      <c r="F14" s="247"/>
    </row>
    <row r="15" spans="3:11" x14ac:dyDescent="0.25">
      <c r="C15" s="15" t="s">
        <v>40</v>
      </c>
      <c r="D15" s="15" t="s">
        <v>41</v>
      </c>
      <c r="E15" s="15" t="s">
        <v>57</v>
      </c>
    </row>
    <row r="16" spans="3:11" x14ac:dyDescent="0.25">
      <c r="C16">
        <v>1</v>
      </c>
      <c r="D16" t="s">
        <v>56</v>
      </c>
      <c r="E16" s="16">
        <v>0.3099926278516178</v>
      </c>
    </row>
    <row r="17" spans="3:5" x14ac:dyDescent="0.25">
      <c r="C17">
        <v>2</v>
      </c>
      <c r="D17" t="s">
        <v>43</v>
      </c>
      <c r="E17" s="16">
        <v>0.30275361456161171</v>
      </c>
    </row>
    <row r="18" spans="3:5" x14ac:dyDescent="0.25">
      <c r="C18">
        <v>3</v>
      </c>
      <c r="D18" t="s">
        <v>44</v>
      </c>
      <c r="E18" s="16">
        <v>0.12234535333895781</v>
      </c>
    </row>
    <row r="19" spans="3:5" x14ac:dyDescent="0.25">
      <c r="C19">
        <v>4</v>
      </c>
      <c r="D19" t="s">
        <v>45</v>
      </c>
      <c r="E19" s="16">
        <v>0.11844587381893683</v>
      </c>
    </row>
    <row r="20" spans="3:5" x14ac:dyDescent="0.25">
      <c r="C20">
        <v>5</v>
      </c>
      <c r="D20" t="s">
        <v>46</v>
      </c>
      <c r="E20" s="16">
        <v>8.960620230249898E-2</v>
      </c>
    </row>
    <row r="21" spans="3:5" x14ac:dyDescent="0.25">
      <c r="C21" s="244" t="s">
        <v>172</v>
      </c>
      <c r="D21" s="244"/>
      <c r="E21" s="17">
        <v>0.94314367187362314</v>
      </c>
    </row>
    <row r="22" spans="3:5" x14ac:dyDescent="0.25">
      <c r="C22">
        <v>6</v>
      </c>
      <c r="D22" t="s">
        <v>51</v>
      </c>
      <c r="E22" s="16">
        <v>3.1785577165862791E-2</v>
      </c>
    </row>
    <row r="23" spans="3:5" x14ac:dyDescent="0.25">
      <c r="C23">
        <v>7</v>
      </c>
      <c r="D23" t="s">
        <v>59</v>
      </c>
      <c r="E23" s="16">
        <v>1.0816608565428213E-2</v>
      </c>
    </row>
    <row r="24" spans="3:5" x14ac:dyDescent="0.25">
      <c r="C24">
        <v>8</v>
      </c>
      <c r="D24" t="s">
        <v>61</v>
      </c>
      <c r="E24" s="16">
        <v>5.0595169082001713E-3</v>
      </c>
    </row>
    <row r="25" spans="3:5" x14ac:dyDescent="0.25">
      <c r="C25">
        <v>9</v>
      </c>
      <c r="D25" t="s">
        <v>79</v>
      </c>
      <c r="E25" s="16">
        <v>4.4606509961782684E-3</v>
      </c>
    </row>
    <row r="26" spans="3:5" x14ac:dyDescent="0.25">
      <c r="C26">
        <v>10</v>
      </c>
      <c r="D26" t="s">
        <v>48</v>
      </c>
      <c r="E26" s="16">
        <v>3.8645185775760512E-3</v>
      </c>
    </row>
    <row r="27" spans="3:5" x14ac:dyDescent="0.25">
      <c r="C27" s="244" t="s">
        <v>173</v>
      </c>
      <c r="D27" s="244"/>
      <c r="E27" s="17">
        <v>0.99913054408686863</v>
      </c>
    </row>
    <row r="28" spans="3:5" x14ac:dyDescent="0.25">
      <c r="C28" s="246" t="s">
        <v>54</v>
      </c>
      <c r="D28" s="246"/>
      <c r="E28" s="16">
        <v>8.6945591313139449E-4</v>
      </c>
    </row>
    <row r="29" spans="3:5" x14ac:dyDescent="0.25">
      <c r="C29" s="244" t="s">
        <v>3</v>
      </c>
      <c r="D29" s="244"/>
      <c r="E29" s="17">
        <v>1</v>
      </c>
    </row>
  </sheetData>
  <mergeCells count="6">
    <mergeCell ref="C29:D29"/>
    <mergeCell ref="C2:K2"/>
    <mergeCell ref="C14:F14"/>
    <mergeCell ref="C21:D21"/>
    <mergeCell ref="C27:D27"/>
    <mergeCell ref="C28:D28"/>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9CCE5-7BEF-46FC-92C9-B10571FA3010}">
  <dimension ref="C2:F33"/>
  <sheetViews>
    <sheetView workbookViewId="0">
      <selection activeCell="E25" sqref="E25"/>
    </sheetView>
  </sheetViews>
  <sheetFormatPr defaultRowHeight="15" x14ac:dyDescent="0.25"/>
  <cols>
    <col min="4" max="4" width="47" bestFit="1" customWidth="1"/>
    <col min="5" max="5" width="19.7109375" bestFit="1" customWidth="1"/>
  </cols>
  <sheetData>
    <row r="2" spans="3:5" x14ac:dyDescent="0.25">
      <c r="C2" s="251" t="s">
        <v>175</v>
      </c>
      <c r="D2" s="251"/>
      <c r="E2" s="251"/>
    </row>
    <row r="3" spans="3:5" x14ac:dyDescent="0.25">
      <c r="C3" s="15" t="s">
        <v>40</v>
      </c>
      <c r="D3" s="15" t="s">
        <v>41</v>
      </c>
      <c r="E3" s="15" t="s">
        <v>176</v>
      </c>
    </row>
    <row r="4" spans="3:5" x14ac:dyDescent="0.25">
      <c r="C4">
        <v>1</v>
      </c>
      <c r="D4" t="s">
        <v>177</v>
      </c>
      <c r="E4" s="44">
        <v>0.24072030152927201</v>
      </c>
    </row>
    <row r="5" spans="3:5" x14ac:dyDescent="0.25">
      <c r="C5">
        <v>2</v>
      </c>
      <c r="D5" t="s">
        <v>178</v>
      </c>
      <c r="E5" s="44">
        <v>0.20332188145983007</v>
      </c>
    </row>
    <row r="6" spans="3:5" x14ac:dyDescent="0.25">
      <c r="C6">
        <v>3</v>
      </c>
      <c r="D6" t="s">
        <v>179</v>
      </c>
      <c r="E6" s="44">
        <v>0.1137987442055515</v>
      </c>
    </row>
    <row r="7" spans="3:5" x14ac:dyDescent="0.25">
      <c r="C7" s="244" t="s">
        <v>180</v>
      </c>
      <c r="D7" s="244"/>
      <c r="E7" s="45">
        <v>0.55784092719465361</v>
      </c>
    </row>
    <row r="8" spans="3:5" x14ac:dyDescent="0.25">
      <c r="C8">
        <v>4</v>
      </c>
      <c r="D8" t="s">
        <v>183</v>
      </c>
      <c r="E8" s="44">
        <v>0.10146184024000478</v>
      </c>
    </row>
    <row r="9" spans="3:5" x14ac:dyDescent="0.25">
      <c r="C9">
        <v>5</v>
      </c>
      <c r="D9" t="s">
        <v>181</v>
      </c>
      <c r="E9" s="44">
        <v>9.4156991455768821E-2</v>
      </c>
    </row>
    <row r="10" spans="3:5" x14ac:dyDescent="0.25">
      <c r="C10">
        <v>6</v>
      </c>
      <c r="D10" t="s">
        <v>182</v>
      </c>
      <c r="E10" s="44">
        <v>8.8276012116050379E-2</v>
      </c>
    </row>
    <row r="11" spans="3:5" x14ac:dyDescent="0.25">
      <c r="C11">
        <v>7</v>
      </c>
      <c r="D11" t="s">
        <v>184</v>
      </c>
      <c r="E11" s="44">
        <v>7.6354122356209489E-2</v>
      </c>
    </row>
    <row r="12" spans="3:5" x14ac:dyDescent="0.25">
      <c r="C12">
        <v>8</v>
      </c>
      <c r="D12" t="s">
        <v>185</v>
      </c>
      <c r="E12" s="44">
        <v>6.8919482242496236E-2</v>
      </c>
    </row>
    <row r="13" spans="3:5" x14ac:dyDescent="0.25">
      <c r="C13">
        <v>9</v>
      </c>
      <c r="D13" t="s">
        <v>186</v>
      </c>
      <c r="E13" s="44">
        <v>6.6491491760093573E-3</v>
      </c>
    </row>
    <row r="14" spans="3:5" x14ac:dyDescent="0.25">
      <c r="C14">
        <v>10</v>
      </c>
      <c r="D14" t="s">
        <v>187</v>
      </c>
      <c r="E14" s="44">
        <v>6.3414752188074019E-3</v>
      </c>
    </row>
    <row r="15" spans="3:5" x14ac:dyDescent="0.25">
      <c r="C15" s="244" t="s">
        <v>55</v>
      </c>
      <c r="D15" s="244"/>
      <c r="E15" s="45">
        <v>1</v>
      </c>
    </row>
    <row r="16" spans="3:5" x14ac:dyDescent="0.25">
      <c r="C16" s="46" t="s">
        <v>188</v>
      </c>
    </row>
    <row r="21" spans="5:6" x14ac:dyDescent="0.25">
      <c r="E21" s="50"/>
    </row>
    <row r="22" spans="5:6" x14ac:dyDescent="0.25">
      <c r="E22" s="50"/>
      <c r="F22" s="49"/>
    </row>
    <row r="23" spans="5:6" x14ac:dyDescent="0.25">
      <c r="E23" s="50"/>
      <c r="F23" s="49"/>
    </row>
    <row r="24" spans="5:6" x14ac:dyDescent="0.25">
      <c r="E24" s="50"/>
      <c r="F24" s="49"/>
    </row>
    <row r="25" spans="5:6" x14ac:dyDescent="0.25">
      <c r="E25" s="50"/>
      <c r="F25" s="49"/>
    </row>
    <row r="26" spans="5:6" x14ac:dyDescent="0.25">
      <c r="E26" s="50"/>
      <c r="F26" s="49"/>
    </row>
    <row r="27" spans="5:6" x14ac:dyDescent="0.25">
      <c r="E27" s="50"/>
      <c r="F27" s="49"/>
    </row>
    <row r="28" spans="5:6" x14ac:dyDescent="0.25">
      <c r="E28" s="50"/>
      <c r="F28" s="49"/>
    </row>
    <row r="29" spans="5:6" x14ac:dyDescent="0.25">
      <c r="E29" s="50"/>
      <c r="F29" s="49"/>
    </row>
    <row r="30" spans="5:6" x14ac:dyDescent="0.25">
      <c r="E30" s="50"/>
      <c r="F30" s="49"/>
    </row>
    <row r="31" spans="5:6" x14ac:dyDescent="0.25">
      <c r="E31" s="47"/>
      <c r="F31" s="49"/>
    </row>
    <row r="33" spans="5:5" x14ac:dyDescent="0.25">
      <c r="E33" s="48"/>
    </row>
  </sheetData>
  <mergeCells count="3">
    <mergeCell ref="C2:E2"/>
    <mergeCell ref="C7:D7"/>
    <mergeCell ref="C15:D1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85F66-69A0-4D44-9199-52C0371EB1A8}">
  <dimension ref="C2:H19"/>
  <sheetViews>
    <sheetView topLeftCell="B1" workbookViewId="0">
      <selection activeCell="F28" sqref="F28"/>
    </sheetView>
  </sheetViews>
  <sheetFormatPr defaultRowHeight="15" x14ac:dyDescent="0.25"/>
  <cols>
    <col min="3" max="3" width="32.5703125" customWidth="1"/>
    <col min="4" max="7" width="10.140625" bestFit="1" customWidth="1"/>
  </cols>
  <sheetData>
    <row r="2" spans="3:8" x14ac:dyDescent="0.25">
      <c r="C2" s="9" t="s">
        <v>189</v>
      </c>
      <c r="D2" s="9"/>
      <c r="E2" s="9"/>
      <c r="F2" s="9"/>
      <c r="G2" s="9"/>
      <c r="H2" s="9"/>
    </row>
    <row r="4" spans="3:8" x14ac:dyDescent="0.25">
      <c r="C4" s="1" t="s">
        <v>88</v>
      </c>
      <c r="D4" s="1">
        <v>2021</v>
      </c>
      <c r="E4" s="1">
        <v>2022</v>
      </c>
      <c r="F4" s="1">
        <v>2023</v>
      </c>
      <c r="G4" s="1">
        <v>2024</v>
      </c>
    </row>
    <row r="5" spans="3:8" x14ac:dyDescent="0.25">
      <c r="C5" s="25" t="s">
        <v>190</v>
      </c>
      <c r="D5" s="51">
        <v>0.38135563194236755</v>
      </c>
      <c r="E5" s="51">
        <v>0.82025188956413198</v>
      </c>
      <c r="F5" s="51">
        <v>0.84966746304210983</v>
      </c>
      <c r="G5" s="51">
        <v>0.82330658314906591</v>
      </c>
    </row>
    <row r="6" spans="3:8" x14ac:dyDescent="0.25">
      <c r="C6" s="25" t="s">
        <v>191</v>
      </c>
      <c r="D6" s="51">
        <v>2.0461596802749307E-2</v>
      </c>
      <c r="E6" s="51">
        <v>6.7026997066679849E-4</v>
      </c>
      <c r="F6" s="51">
        <v>5.2252082510132792E-4</v>
      </c>
      <c r="G6" s="51">
        <v>5.1779834894300771E-4</v>
      </c>
    </row>
    <row r="7" spans="3:8" x14ac:dyDescent="0.25">
      <c r="C7" s="25" t="s">
        <v>192</v>
      </c>
      <c r="D7" s="51">
        <v>2.6975371570851623E-4</v>
      </c>
      <c r="E7" s="51">
        <v>5.4224914202132869E-4</v>
      </c>
      <c r="F7" s="51">
        <v>2.0894175274279049E-4</v>
      </c>
      <c r="G7" s="51">
        <v>6.1489236543959774E-5</v>
      </c>
    </row>
    <row r="8" spans="3:8" x14ac:dyDescent="0.25">
      <c r="C8" s="25" t="s">
        <v>193</v>
      </c>
      <c r="D8" s="51">
        <v>8.103441846993712E-4</v>
      </c>
      <c r="E8" s="51">
        <v>7.0325618034652198E-4</v>
      </c>
      <c r="F8" s="51">
        <v>2.4899909355009125E-4</v>
      </c>
      <c r="G8" s="51">
        <v>1.2876698025813247E-4</v>
      </c>
    </row>
    <row r="9" spans="3:8" x14ac:dyDescent="0.25">
      <c r="C9" s="25" t="s">
        <v>194</v>
      </c>
      <c r="D9" s="51">
        <v>5.7664014823380556E-4</v>
      </c>
      <c r="E9" s="51">
        <v>5.0730092730489305E-4</v>
      </c>
      <c r="F9" s="51">
        <v>2.1093907167501046E-4</v>
      </c>
      <c r="G9" s="51">
        <v>1.015719182697737E-4</v>
      </c>
    </row>
    <row r="10" spans="3:8" x14ac:dyDescent="0.25">
      <c r="C10" s="25" t="s">
        <v>195</v>
      </c>
      <c r="D10" s="51">
        <v>1.0167402023392683E-3</v>
      </c>
      <c r="E10" s="51">
        <v>6.5960156827967592E-4</v>
      </c>
      <c r="F10" s="51">
        <v>2.6375706121593894E-4</v>
      </c>
      <c r="G10" s="51">
        <v>2.1941718688599503E-4</v>
      </c>
    </row>
    <row r="11" spans="3:8" x14ac:dyDescent="0.25">
      <c r="C11" s="25" t="s">
        <v>196</v>
      </c>
      <c r="D11" s="51">
        <v>0.29592191484756325</v>
      </c>
      <c r="E11" s="51">
        <v>9.2309148719123407E-2</v>
      </c>
      <c r="F11" s="51">
        <v>6.2763750126080764E-2</v>
      </c>
      <c r="G11" s="51">
        <v>3.0189249234988707E-2</v>
      </c>
    </row>
    <row r="12" spans="3:8" x14ac:dyDescent="0.25">
      <c r="C12" s="25" t="s">
        <v>197</v>
      </c>
      <c r="D12" s="51">
        <v>4.4659827954839808E-4</v>
      </c>
      <c r="E12" s="51">
        <v>1.5156488908601588E-4</v>
      </c>
      <c r="F12" s="51">
        <v>1.1806374132678124E-4</v>
      </c>
      <c r="G12" s="51">
        <v>1.6808514216901262E-4</v>
      </c>
    </row>
    <row r="13" spans="3:8" x14ac:dyDescent="0.25">
      <c r="C13" s="25" t="s">
        <v>198</v>
      </c>
      <c r="D13" s="51">
        <v>1.0824186952089357E-3</v>
      </c>
      <c r="E13" s="51">
        <v>5.5647367853749196E-4</v>
      </c>
      <c r="F13" s="51">
        <v>2.4178655296151909E-4</v>
      </c>
      <c r="G13" s="51">
        <v>3.7603453183100092E-4</v>
      </c>
    </row>
    <row r="14" spans="3:8" x14ac:dyDescent="0.25">
      <c r="C14" s="25" t="s">
        <v>199</v>
      </c>
      <c r="D14" s="51">
        <v>3.6861725343837352E-2</v>
      </c>
      <c r="E14" s="51">
        <v>5.9105401730954422E-3</v>
      </c>
      <c r="F14" s="51">
        <v>5.8469292497481994E-3</v>
      </c>
      <c r="G14" s="51">
        <v>1.0699782461347517E-2</v>
      </c>
    </row>
    <row r="15" spans="3:8" x14ac:dyDescent="0.25">
      <c r="C15" s="25" t="s">
        <v>200</v>
      </c>
      <c r="D15" s="51">
        <v>1.9799164606703414E-2</v>
      </c>
      <c r="E15" s="51">
        <v>3.2816986745307099E-3</v>
      </c>
      <c r="F15" s="51">
        <v>3.8500541661798202E-3</v>
      </c>
      <c r="G15" s="51">
        <v>7.0758493214449778E-3</v>
      </c>
    </row>
    <row r="16" spans="3:8" x14ac:dyDescent="0.25">
      <c r="C16" s="25" t="s">
        <v>201</v>
      </c>
      <c r="D16" s="51">
        <v>0.24139747123104086</v>
      </c>
      <c r="E16" s="51">
        <v>7.4456006512875719E-2</v>
      </c>
      <c r="F16" s="51">
        <v>7.6056795317307954E-2</v>
      </c>
      <c r="G16" s="51">
        <v>0.12715537248825207</v>
      </c>
    </row>
    <row r="17" spans="3:8" x14ac:dyDescent="0.25">
      <c r="C17" s="2" t="s">
        <v>55</v>
      </c>
      <c r="D17" s="52">
        <v>1</v>
      </c>
      <c r="E17" s="52">
        <v>1</v>
      </c>
      <c r="F17" s="52">
        <v>1</v>
      </c>
      <c r="G17" s="52">
        <v>1</v>
      </c>
    </row>
    <row r="19" spans="3:8" x14ac:dyDescent="0.25">
      <c r="C19" s="8" t="s">
        <v>202</v>
      </c>
      <c r="D19" s="8"/>
      <c r="E19" s="8"/>
      <c r="F19" s="8"/>
      <c r="G19" s="8"/>
      <c r="H19" s="8"/>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FC558-7B59-44AF-BDE8-4E9F19BD9E43}">
  <dimension ref="C2:G9"/>
  <sheetViews>
    <sheetView workbookViewId="0">
      <selection activeCell="C2" sqref="C2"/>
    </sheetView>
  </sheetViews>
  <sheetFormatPr defaultRowHeight="15" x14ac:dyDescent="0.25"/>
  <cols>
    <col min="3" max="3" width="19.140625" customWidth="1"/>
    <col min="4" max="7" width="10.140625" bestFit="1" customWidth="1"/>
  </cols>
  <sheetData>
    <row r="2" spans="3:7" x14ac:dyDescent="0.25">
      <c r="C2" s="34" t="s">
        <v>203</v>
      </c>
      <c r="D2" s="34"/>
      <c r="E2" s="34"/>
      <c r="F2" s="34"/>
      <c r="G2" s="34"/>
    </row>
    <row r="4" spans="3:7" x14ac:dyDescent="0.25">
      <c r="D4" s="1">
        <v>2021</v>
      </c>
      <c r="E4" s="1">
        <v>2022</v>
      </c>
      <c r="F4" s="1">
        <v>2023</v>
      </c>
      <c r="G4" s="1">
        <v>2024</v>
      </c>
    </row>
    <row r="5" spans="3:7" x14ac:dyDescent="0.25">
      <c r="C5" s="53" t="s">
        <v>204</v>
      </c>
      <c r="D5" s="6">
        <v>0.80589112099494642</v>
      </c>
      <c r="E5" s="6">
        <v>0.76994779717723882</v>
      </c>
      <c r="F5" s="6">
        <v>0.77999953617815909</v>
      </c>
      <c r="G5" s="6">
        <v>0.77275467629466521</v>
      </c>
    </row>
    <row r="6" spans="3:7" x14ac:dyDescent="0.25">
      <c r="C6" s="53" t="s">
        <v>205</v>
      </c>
      <c r="D6" s="6">
        <v>0.19410887900505361</v>
      </c>
      <c r="E6" s="6">
        <v>0.23005220282276118</v>
      </c>
      <c r="F6" s="6">
        <v>0.22000046382184094</v>
      </c>
      <c r="G6" s="6">
        <v>0.22724532370533485</v>
      </c>
    </row>
    <row r="7" spans="3:7" x14ac:dyDescent="0.25">
      <c r="C7" s="2" t="s">
        <v>55</v>
      </c>
      <c r="D7" s="19">
        <v>1</v>
      </c>
      <c r="E7" s="19">
        <v>1</v>
      </c>
      <c r="F7" s="19">
        <v>1</v>
      </c>
      <c r="G7" s="19">
        <v>1</v>
      </c>
    </row>
    <row r="9" spans="3:7" x14ac:dyDescent="0.25">
      <c r="C9" s="8" t="s">
        <v>202</v>
      </c>
      <c r="D9" s="54"/>
      <c r="E9" s="54"/>
      <c r="F9" s="54"/>
      <c r="G9" s="54"/>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AF39F-01E4-48F4-A547-741D61E8DFF4}">
  <dimension ref="C2:G9"/>
  <sheetViews>
    <sheetView workbookViewId="0">
      <selection activeCell="C9" sqref="C9"/>
    </sheetView>
  </sheetViews>
  <sheetFormatPr defaultRowHeight="15" x14ac:dyDescent="0.25"/>
  <cols>
    <col min="3" max="3" width="20.28515625" customWidth="1"/>
    <col min="4" max="7" width="10.140625" bestFit="1" customWidth="1"/>
  </cols>
  <sheetData>
    <row r="2" spans="3:7" x14ac:dyDescent="0.25">
      <c r="C2" s="9" t="s">
        <v>206</v>
      </c>
    </row>
    <row r="4" spans="3:7" x14ac:dyDescent="0.25">
      <c r="D4" s="1">
        <v>2021</v>
      </c>
      <c r="E4" s="1">
        <v>2022</v>
      </c>
      <c r="F4" s="1">
        <v>2023</v>
      </c>
      <c r="G4" s="1">
        <v>2024</v>
      </c>
    </row>
    <row r="5" spans="3:7" x14ac:dyDescent="0.25">
      <c r="C5" s="2" t="s">
        <v>207</v>
      </c>
      <c r="D5" s="55">
        <v>790.06872366590733</v>
      </c>
      <c r="E5" s="55">
        <v>1110.6858800086229</v>
      </c>
      <c r="F5" s="55">
        <v>1152.5675283033179</v>
      </c>
      <c r="G5" s="55">
        <v>1271.0930685319959</v>
      </c>
    </row>
    <row r="6" spans="3:7" x14ac:dyDescent="0.25">
      <c r="C6" s="53" t="s">
        <v>204</v>
      </c>
      <c r="D6" s="56">
        <v>653.17388273151062</v>
      </c>
      <c r="E6" s="56">
        <v>901.40621507824596</v>
      </c>
      <c r="F6" s="56">
        <v>937.87815264193068</v>
      </c>
      <c r="G6" s="56">
        <v>1053.6742680888374</v>
      </c>
    </row>
    <row r="7" spans="3:7" x14ac:dyDescent="0.25">
      <c r="C7" s="53" t="s">
        <v>205</v>
      </c>
      <c r="D7" s="56">
        <v>1329.4243764240762</v>
      </c>
      <c r="E7" s="56">
        <v>1863.2973825427462</v>
      </c>
      <c r="F7" s="56">
        <v>1949.1812086470513</v>
      </c>
      <c r="G7" s="56">
        <v>2030.6770521654039</v>
      </c>
    </row>
    <row r="9" spans="3:7" x14ac:dyDescent="0.25">
      <c r="C9" s="8" t="s">
        <v>208</v>
      </c>
      <c r="D9" s="8"/>
      <c r="E9" s="8"/>
      <c r="F9" s="8"/>
      <c r="G9" s="8"/>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3E481-8649-44B8-BBC9-BB81ED458422}">
  <dimension ref="C2:F69"/>
  <sheetViews>
    <sheetView topLeftCell="C16" zoomScaleNormal="100" workbookViewId="0">
      <selection activeCell="E26" sqref="E26"/>
    </sheetView>
  </sheetViews>
  <sheetFormatPr defaultRowHeight="15" x14ac:dyDescent="0.25"/>
  <cols>
    <col min="3" max="3" width="42.28515625" customWidth="1"/>
    <col min="4" max="4" width="20.5703125" customWidth="1"/>
    <col min="5" max="5" width="19.5703125" bestFit="1" customWidth="1"/>
    <col min="6" max="6" width="20.28515625" customWidth="1"/>
  </cols>
  <sheetData>
    <row r="2" spans="3:6" x14ac:dyDescent="0.25">
      <c r="C2" s="9" t="s">
        <v>229</v>
      </c>
      <c r="D2" s="9"/>
      <c r="E2" s="9"/>
      <c r="F2" s="9"/>
    </row>
    <row r="4" spans="3:6" x14ac:dyDescent="0.25">
      <c r="D4" s="1" t="s">
        <v>55</v>
      </c>
      <c r="E4" s="1" t="s">
        <v>204</v>
      </c>
      <c r="F4" s="1" t="s">
        <v>205</v>
      </c>
    </row>
    <row r="5" spans="3:6" x14ac:dyDescent="0.25">
      <c r="C5" s="12" t="s">
        <v>209</v>
      </c>
      <c r="D5" s="57">
        <v>9156074</v>
      </c>
      <c r="E5" s="57">
        <v>7075399</v>
      </c>
      <c r="F5" s="57">
        <v>2080675</v>
      </c>
    </row>
    <row r="6" spans="3:6" x14ac:dyDescent="0.25">
      <c r="C6" t="s">
        <v>190</v>
      </c>
      <c r="D6" s="58">
        <v>7538256</v>
      </c>
      <c r="E6" s="58">
        <v>5867149</v>
      </c>
      <c r="F6" s="58">
        <v>1671107</v>
      </c>
    </row>
    <row r="7" spans="3:6" x14ac:dyDescent="0.25">
      <c r="C7" t="s">
        <v>191</v>
      </c>
      <c r="D7" s="58">
        <v>4741</v>
      </c>
      <c r="E7" s="58">
        <v>4170</v>
      </c>
      <c r="F7" s="58">
        <v>571</v>
      </c>
    </row>
    <row r="8" spans="3:6" x14ac:dyDescent="0.25">
      <c r="C8" t="s">
        <v>192</v>
      </c>
      <c r="D8" s="58">
        <v>563</v>
      </c>
      <c r="E8" s="58">
        <v>131</v>
      </c>
      <c r="F8" s="58">
        <v>432</v>
      </c>
    </row>
    <row r="9" spans="3:6" x14ac:dyDescent="0.25">
      <c r="C9" t="s">
        <v>193</v>
      </c>
      <c r="D9" s="58">
        <v>1179</v>
      </c>
      <c r="E9" s="58">
        <v>456</v>
      </c>
      <c r="F9" s="58">
        <v>723</v>
      </c>
    </row>
    <row r="10" spans="3:6" x14ac:dyDescent="0.25">
      <c r="C10" t="s">
        <v>194</v>
      </c>
      <c r="D10" s="58">
        <v>930</v>
      </c>
      <c r="E10" s="58">
        <v>524</v>
      </c>
      <c r="F10" s="58">
        <v>406</v>
      </c>
    </row>
    <row r="11" spans="3:6" x14ac:dyDescent="0.25">
      <c r="C11" t="s">
        <v>195</v>
      </c>
      <c r="D11" s="58">
        <v>2009</v>
      </c>
      <c r="E11" s="58">
        <v>1489</v>
      </c>
      <c r="F11" s="58">
        <v>520</v>
      </c>
    </row>
    <row r="12" spans="3:6" x14ac:dyDescent="0.25">
      <c r="C12" t="s">
        <v>196</v>
      </c>
      <c r="D12" s="58">
        <v>276415</v>
      </c>
      <c r="E12" s="58">
        <v>215146</v>
      </c>
      <c r="F12" s="58">
        <v>61269</v>
      </c>
    </row>
    <row r="13" spans="3:6" x14ac:dyDescent="0.25">
      <c r="C13" t="s">
        <v>197</v>
      </c>
      <c r="D13" s="58">
        <v>1539</v>
      </c>
      <c r="E13" s="58">
        <v>758</v>
      </c>
      <c r="F13" s="58">
        <v>781</v>
      </c>
    </row>
    <row r="14" spans="3:6" x14ac:dyDescent="0.25">
      <c r="C14" t="s">
        <v>198</v>
      </c>
      <c r="D14" s="58">
        <v>3443</v>
      </c>
      <c r="E14" s="58">
        <v>2078</v>
      </c>
      <c r="F14" s="58">
        <v>1365</v>
      </c>
    </row>
    <row r="15" spans="3:6" x14ac:dyDescent="0.25">
      <c r="C15" t="s">
        <v>199</v>
      </c>
      <c r="D15" s="58">
        <v>97968</v>
      </c>
      <c r="E15" s="58">
        <v>67398</v>
      </c>
      <c r="F15" s="58">
        <v>30570</v>
      </c>
    </row>
    <row r="16" spans="3:6" x14ac:dyDescent="0.25">
      <c r="C16" t="s">
        <v>200</v>
      </c>
      <c r="D16" s="58">
        <v>64787</v>
      </c>
      <c r="E16" s="58">
        <v>46057</v>
      </c>
      <c r="F16" s="58">
        <v>18730</v>
      </c>
    </row>
    <row r="17" spans="3:6" x14ac:dyDescent="0.25">
      <c r="C17" t="s">
        <v>201</v>
      </c>
      <c r="D17" s="58">
        <v>1164244</v>
      </c>
      <c r="E17" s="58">
        <v>870043</v>
      </c>
      <c r="F17" s="58">
        <v>294201</v>
      </c>
    </row>
    <row r="18" spans="3:6" x14ac:dyDescent="0.25">
      <c r="C18" s="12" t="s">
        <v>210</v>
      </c>
      <c r="D18" s="57">
        <v>9937474036.9599991</v>
      </c>
      <c r="E18" s="57">
        <v>6404497024.9099998</v>
      </c>
      <c r="F18" s="57">
        <v>3532977012.0500002</v>
      </c>
    </row>
    <row r="19" spans="3:6" x14ac:dyDescent="0.25">
      <c r="C19" t="s">
        <v>211</v>
      </c>
      <c r="D19" s="58">
        <v>9210442636.0600014</v>
      </c>
      <c r="E19" s="58">
        <v>5956430982.0100002</v>
      </c>
      <c r="F19" s="58">
        <v>3254011654.0500002</v>
      </c>
    </row>
    <row r="20" spans="3:6" x14ac:dyDescent="0.25">
      <c r="C20" t="s">
        <v>212</v>
      </c>
      <c r="D20" s="58">
        <v>4369252.21</v>
      </c>
      <c r="E20" s="58">
        <v>3455572.21</v>
      </c>
      <c r="F20" s="58">
        <v>913680</v>
      </c>
    </row>
    <row r="21" spans="3:6" x14ac:dyDescent="0.25">
      <c r="C21" t="s">
        <v>213</v>
      </c>
      <c r="D21" s="58">
        <v>710932</v>
      </c>
      <c r="E21" s="58">
        <v>82437</v>
      </c>
      <c r="F21" s="58">
        <v>628495</v>
      </c>
    </row>
    <row r="22" spans="3:6" x14ac:dyDescent="0.25">
      <c r="C22" t="s">
        <v>214</v>
      </c>
      <c r="D22" s="58">
        <v>1364493</v>
      </c>
      <c r="E22" s="58">
        <v>233864</v>
      </c>
      <c r="F22" s="58">
        <v>1130629</v>
      </c>
    </row>
    <row r="23" spans="3:6" x14ac:dyDescent="0.25">
      <c r="C23" t="s">
        <v>215</v>
      </c>
      <c r="D23" s="58">
        <v>704106</v>
      </c>
      <c r="E23" s="58">
        <v>184846</v>
      </c>
      <c r="F23" s="58">
        <v>519260</v>
      </c>
    </row>
    <row r="24" spans="3:6" x14ac:dyDescent="0.25">
      <c r="C24" t="s">
        <v>216</v>
      </c>
      <c r="D24" s="58">
        <v>1697288</v>
      </c>
      <c r="E24" s="58">
        <v>821692</v>
      </c>
      <c r="F24" s="58">
        <v>875596</v>
      </c>
    </row>
    <row r="25" spans="3:6" x14ac:dyDescent="0.25">
      <c r="C25" t="s">
        <v>217</v>
      </c>
      <c r="D25" s="58">
        <v>197135120.62</v>
      </c>
      <c r="E25" s="58">
        <v>125104805.06</v>
      </c>
      <c r="F25" s="58">
        <v>72030315.560000002</v>
      </c>
    </row>
    <row r="26" spans="3:6" x14ac:dyDescent="0.25">
      <c r="C26" t="s">
        <v>218</v>
      </c>
      <c r="D26" s="58">
        <v>1391843</v>
      </c>
      <c r="E26" s="58">
        <v>384601</v>
      </c>
      <c r="F26" s="58">
        <v>1007242</v>
      </c>
    </row>
    <row r="27" spans="3:6" x14ac:dyDescent="0.25">
      <c r="C27" t="s">
        <v>219</v>
      </c>
      <c r="D27" s="58">
        <v>2982025.17</v>
      </c>
      <c r="E27" s="58">
        <v>1284687.72</v>
      </c>
      <c r="F27" s="58">
        <v>1697337.45</v>
      </c>
    </row>
    <row r="28" spans="3:6" x14ac:dyDescent="0.25">
      <c r="C28" t="s">
        <v>220</v>
      </c>
      <c r="D28" s="58">
        <f>E28+F28</f>
        <v>59369376.409999996</v>
      </c>
      <c r="E28" s="58">
        <v>38859655.259999998</v>
      </c>
      <c r="F28" s="58">
        <v>20509721.149999999</v>
      </c>
    </row>
    <row r="29" spans="3:6" x14ac:dyDescent="0.25">
      <c r="C29" t="s">
        <v>221</v>
      </c>
      <c r="D29" s="58">
        <v>30782293.939999998</v>
      </c>
      <c r="E29" s="58">
        <v>20422868.07</v>
      </c>
      <c r="F29" s="58">
        <v>10359425.869999999</v>
      </c>
    </row>
    <row r="30" spans="3:6" x14ac:dyDescent="0.25">
      <c r="C30" t="s">
        <v>222</v>
      </c>
      <c r="D30" s="58">
        <v>426524670.55000001</v>
      </c>
      <c r="E30" s="58">
        <v>257231014.58000001</v>
      </c>
      <c r="F30" s="58">
        <v>169293655.97</v>
      </c>
    </row>
    <row r="31" spans="3:6" x14ac:dyDescent="0.25">
      <c r="C31" t="s">
        <v>223</v>
      </c>
      <c r="D31" s="58">
        <v>1221.8267243855876</v>
      </c>
      <c r="E31" s="58">
        <v>1015.217268559227</v>
      </c>
      <c r="F31" s="58">
        <v>1947.2192110080325</v>
      </c>
    </row>
    <row r="32" spans="3:6" x14ac:dyDescent="0.25">
      <c r="C32" t="s">
        <v>224</v>
      </c>
      <c r="D32" s="58">
        <v>1426.370642837762</v>
      </c>
      <c r="E32" s="58">
        <v>1162.9758867001942</v>
      </c>
      <c r="F32" s="58">
        <v>2351.2809270593611</v>
      </c>
    </row>
    <row r="33" spans="3:6" x14ac:dyDescent="0.25">
      <c r="C33" t="s">
        <v>225</v>
      </c>
      <c r="D33" s="58">
        <v>4396.2400034700631</v>
      </c>
      <c r="E33" s="58">
        <v>3547.8386412625587</v>
      </c>
      <c r="F33" s="58">
        <v>6905.2242230311931</v>
      </c>
    </row>
    <row r="34" spans="3:6" x14ac:dyDescent="0.25">
      <c r="C34" t="s">
        <v>226</v>
      </c>
      <c r="D34" s="58">
        <v>7818053.833333333</v>
      </c>
      <c r="E34" s="58">
        <v>6078251.333333333</v>
      </c>
      <c r="F34" s="58">
        <v>1739802.5</v>
      </c>
    </row>
    <row r="35" spans="3:6" x14ac:dyDescent="0.25">
      <c r="C35" t="s">
        <v>227</v>
      </c>
      <c r="D35" s="58">
        <v>1271.0930685319959</v>
      </c>
      <c r="E35" s="58">
        <v>1053.6742680888374</v>
      </c>
      <c r="F35" s="58">
        <v>2030.6770521654039</v>
      </c>
    </row>
    <row r="36" spans="3:6" x14ac:dyDescent="0.25">
      <c r="C36" s="65" t="s">
        <v>228</v>
      </c>
    </row>
    <row r="40" spans="3:6" x14ac:dyDescent="0.25">
      <c r="C40" s="12"/>
      <c r="D40" s="59"/>
      <c r="E40" s="60"/>
      <c r="F40" s="60"/>
    </row>
    <row r="41" spans="3:6" x14ac:dyDescent="0.25">
      <c r="D41" s="61"/>
      <c r="E41" s="62"/>
      <c r="F41" s="62"/>
    </row>
    <row r="42" spans="3:6" x14ac:dyDescent="0.25">
      <c r="D42" s="61"/>
      <c r="E42" s="62"/>
      <c r="F42" s="62"/>
    </row>
    <row r="43" spans="3:6" x14ac:dyDescent="0.25">
      <c r="D43" s="61"/>
      <c r="E43" s="62"/>
      <c r="F43" s="62"/>
    </row>
    <row r="44" spans="3:6" x14ac:dyDescent="0.25">
      <c r="D44" s="61"/>
      <c r="E44" s="62"/>
      <c r="F44" s="62"/>
    </row>
    <row r="45" spans="3:6" x14ac:dyDescent="0.25">
      <c r="D45" s="61"/>
      <c r="E45" s="62"/>
      <c r="F45" s="62"/>
    </row>
    <row r="46" spans="3:6" x14ac:dyDescent="0.25">
      <c r="D46" s="61"/>
      <c r="E46" s="62"/>
      <c r="F46" s="62"/>
    </row>
    <row r="47" spans="3:6" x14ac:dyDescent="0.25">
      <c r="D47" s="61"/>
      <c r="E47" s="62"/>
      <c r="F47" s="62"/>
    </row>
    <row r="48" spans="3:6" x14ac:dyDescent="0.25">
      <c r="D48" s="61"/>
      <c r="E48" s="62"/>
      <c r="F48" s="62"/>
    </row>
    <row r="49" spans="3:6" x14ac:dyDescent="0.25">
      <c r="D49" s="61"/>
      <c r="E49" s="62"/>
      <c r="F49" s="62"/>
    </row>
    <row r="50" spans="3:6" x14ac:dyDescent="0.25">
      <c r="D50" s="61"/>
      <c r="E50" s="62"/>
      <c r="F50" s="62"/>
    </row>
    <row r="51" spans="3:6" x14ac:dyDescent="0.25">
      <c r="D51" s="61"/>
      <c r="E51" s="62"/>
      <c r="F51" s="62"/>
    </row>
    <row r="52" spans="3:6" x14ac:dyDescent="0.25">
      <c r="D52" s="61"/>
      <c r="E52" s="62"/>
      <c r="F52" s="62"/>
    </row>
    <row r="53" spans="3:6" x14ac:dyDescent="0.25">
      <c r="C53" s="12"/>
      <c r="D53" s="59"/>
      <c r="E53" s="60"/>
      <c r="F53" s="60"/>
    </row>
    <row r="54" spans="3:6" x14ac:dyDescent="0.25">
      <c r="D54" s="61"/>
      <c r="E54" s="62"/>
      <c r="F54" s="62"/>
    </row>
    <row r="55" spans="3:6" x14ac:dyDescent="0.25">
      <c r="D55" s="61"/>
      <c r="E55" s="62"/>
      <c r="F55" s="62"/>
    </row>
    <row r="56" spans="3:6" x14ac:dyDescent="0.25">
      <c r="D56" s="61"/>
      <c r="E56" s="62"/>
      <c r="F56" s="62"/>
    </row>
    <row r="57" spans="3:6" x14ac:dyDescent="0.25">
      <c r="D57" s="61"/>
      <c r="E57" s="62"/>
      <c r="F57" s="62"/>
    </row>
    <row r="58" spans="3:6" x14ac:dyDescent="0.25">
      <c r="D58" s="61"/>
      <c r="E58" s="62"/>
      <c r="F58" s="62"/>
    </row>
    <row r="59" spans="3:6" x14ac:dyDescent="0.25">
      <c r="D59" s="61"/>
      <c r="E59" s="62"/>
      <c r="F59" s="62"/>
    </row>
    <row r="60" spans="3:6" x14ac:dyDescent="0.25">
      <c r="D60" s="61"/>
      <c r="E60" s="62"/>
      <c r="F60" s="62"/>
    </row>
    <row r="61" spans="3:6" x14ac:dyDescent="0.25">
      <c r="D61" s="61"/>
      <c r="E61" s="62"/>
      <c r="F61" s="62"/>
    </row>
    <row r="62" spans="3:6" x14ac:dyDescent="0.25">
      <c r="D62" s="61"/>
      <c r="E62" s="62"/>
      <c r="F62" s="62"/>
    </row>
    <row r="63" spans="3:6" x14ac:dyDescent="0.25">
      <c r="D63" s="61"/>
      <c r="E63" s="62"/>
      <c r="F63" s="62"/>
    </row>
    <row r="64" spans="3:6" x14ac:dyDescent="0.25">
      <c r="D64" s="61"/>
      <c r="E64" s="62"/>
      <c r="F64" s="62"/>
    </row>
    <row r="65" spans="4:6" x14ac:dyDescent="0.25">
      <c r="D65" s="61"/>
      <c r="E65" s="62"/>
      <c r="F65" s="62"/>
    </row>
    <row r="66" spans="4:6" x14ac:dyDescent="0.25">
      <c r="D66" s="61"/>
      <c r="E66" s="62"/>
      <c r="F66" s="62"/>
    </row>
    <row r="67" spans="4:6" x14ac:dyDescent="0.25">
      <c r="D67" s="61"/>
      <c r="E67" s="61"/>
      <c r="F67" s="61"/>
    </row>
    <row r="68" spans="4:6" x14ac:dyDescent="0.25">
      <c r="D68" s="63"/>
      <c r="E68" s="63"/>
      <c r="F68" s="63"/>
    </row>
    <row r="69" spans="4:6" x14ac:dyDescent="0.25">
      <c r="D69" s="63"/>
      <c r="E69" s="64"/>
      <c r="F69" s="63"/>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016D4-245C-40FB-A198-8922ADE746CC}">
  <dimension ref="C2:G9"/>
  <sheetViews>
    <sheetView workbookViewId="0">
      <selection activeCell="I26" sqref="I26"/>
    </sheetView>
  </sheetViews>
  <sheetFormatPr defaultRowHeight="15" x14ac:dyDescent="0.25"/>
  <cols>
    <col min="3" max="3" width="18.5703125" customWidth="1"/>
    <col min="4" max="7" width="11.140625" bestFit="1" customWidth="1"/>
  </cols>
  <sheetData>
    <row r="2" spans="3:7" x14ac:dyDescent="0.25">
      <c r="C2" s="66" t="s">
        <v>230</v>
      </c>
    </row>
    <row r="4" spans="3:7" x14ac:dyDescent="0.25">
      <c r="D4" s="1">
        <v>2021</v>
      </c>
      <c r="E4" s="1">
        <v>2022</v>
      </c>
      <c r="F4" s="1">
        <v>2023</v>
      </c>
      <c r="G4" s="1">
        <v>2024</v>
      </c>
    </row>
    <row r="5" spans="3:7" x14ac:dyDescent="0.25">
      <c r="C5" s="12" t="s">
        <v>231</v>
      </c>
      <c r="D5" s="4">
        <v>473923820</v>
      </c>
      <c r="E5" s="4">
        <v>473077329</v>
      </c>
      <c r="F5" s="4">
        <v>377814671</v>
      </c>
      <c r="G5" s="4">
        <v>507864112</v>
      </c>
    </row>
    <row r="6" spans="3:7" x14ac:dyDescent="0.25">
      <c r="C6" s="12" t="s">
        <v>232</v>
      </c>
      <c r="D6" s="4">
        <v>269443589</v>
      </c>
      <c r="E6" s="4">
        <v>206958260</v>
      </c>
      <c r="F6" s="4">
        <v>269388229</v>
      </c>
      <c r="G6" s="4">
        <v>263314683</v>
      </c>
    </row>
    <row r="7" spans="3:7" x14ac:dyDescent="0.25">
      <c r="C7" s="12" t="s">
        <v>233</v>
      </c>
      <c r="D7" s="18">
        <v>743367409</v>
      </c>
      <c r="E7" s="18">
        <v>680035589</v>
      </c>
      <c r="F7" s="18">
        <v>647202900</v>
      </c>
      <c r="G7" s="18">
        <v>771178795</v>
      </c>
    </row>
    <row r="9" spans="3:7" x14ac:dyDescent="0.25">
      <c r="C9" s="8" t="s">
        <v>234</v>
      </c>
      <c r="D9" s="8"/>
      <c r="E9" s="8"/>
      <c r="F9" s="8"/>
      <c r="G9"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0DEBE-08D8-475E-AD02-583E8C8CDDD3}">
  <dimension ref="C2:E18"/>
  <sheetViews>
    <sheetView topLeftCell="B1" workbookViewId="0">
      <selection activeCell="I25" sqref="I25"/>
    </sheetView>
  </sheetViews>
  <sheetFormatPr defaultRowHeight="15" x14ac:dyDescent="0.25"/>
  <cols>
    <col min="3" max="3" width="11.85546875" customWidth="1"/>
    <col min="4" max="4" width="47" bestFit="1" customWidth="1"/>
    <col min="5" max="5" width="12.5703125" bestFit="1" customWidth="1"/>
  </cols>
  <sheetData>
    <row r="2" spans="3:5" x14ac:dyDescent="0.25">
      <c r="C2" s="9" t="s">
        <v>60</v>
      </c>
      <c r="D2" s="9"/>
      <c r="E2" s="9"/>
    </row>
    <row r="3" spans="3:5" x14ac:dyDescent="0.25">
      <c r="C3" s="15" t="s">
        <v>40</v>
      </c>
      <c r="D3" s="15" t="s">
        <v>41</v>
      </c>
      <c r="E3" s="15" t="s">
        <v>57</v>
      </c>
    </row>
    <row r="4" spans="3:5" x14ac:dyDescent="0.25">
      <c r="C4">
        <v>1</v>
      </c>
      <c r="D4" t="s">
        <v>43</v>
      </c>
      <c r="E4" s="16">
        <v>0.26622680572725266</v>
      </c>
    </row>
    <row r="5" spans="3:5" x14ac:dyDescent="0.25">
      <c r="C5">
        <v>2</v>
      </c>
      <c r="D5" t="s">
        <v>44</v>
      </c>
      <c r="E5" s="16">
        <v>0.19949831609665122</v>
      </c>
    </row>
    <row r="6" spans="3:5" x14ac:dyDescent="0.25">
      <c r="C6">
        <v>3</v>
      </c>
      <c r="D6" t="s">
        <v>56</v>
      </c>
      <c r="E6" s="16">
        <v>0.17153275282697947</v>
      </c>
    </row>
    <row r="7" spans="3:5" x14ac:dyDescent="0.25">
      <c r="C7">
        <v>4</v>
      </c>
      <c r="D7" t="s">
        <v>45</v>
      </c>
      <c r="E7" s="16">
        <v>0.10504689907700888</v>
      </c>
    </row>
    <row r="8" spans="3:5" x14ac:dyDescent="0.25">
      <c r="C8">
        <v>5</v>
      </c>
      <c r="D8" t="s">
        <v>46</v>
      </c>
      <c r="E8" s="16">
        <v>9.6906609050595838E-2</v>
      </c>
    </row>
    <row r="9" spans="3:5" x14ac:dyDescent="0.25">
      <c r="C9" s="244" t="s">
        <v>47</v>
      </c>
      <c r="D9" s="244"/>
      <c r="E9" s="17">
        <v>0.83921138277848806</v>
      </c>
    </row>
    <row r="10" spans="3:5" x14ac:dyDescent="0.25">
      <c r="C10">
        <v>6</v>
      </c>
      <c r="D10" t="s">
        <v>48</v>
      </c>
      <c r="E10" s="16">
        <v>7.1907311927073239E-2</v>
      </c>
    </row>
    <row r="11" spans="3:5" x14ac:dyDescent="0.25">
      <c r="C11">
        <v>7</v>
      </c>
      <c r="D11" t="s">
        <v>51</v>
      </c>
      <c r="E11" s="16">
        <v>2.7884725869903624E-2</v>
      </c>
    </row>
    <row r="12" spans="3:5" x14ac:dyDescent="0.25">
      <c r="C12">
        <v>8</v>
      </c>
      <c r="D12" t="s">
        <v>58</v>
      </c>
      <c r="E12" s="16">
        <v>1.8093071072562177E-2</v>
      </c>
    </row>
    <row r="13" spans="3:5" x14ac:dyDescent="0.25">
      <c r="C13">
        <v>9</v>
      </c>
      <c r="D13" t="s">
        <v>59</v>
      </c>
      <c r="E13" s="16">
        <v>7.2446237091674292E-3</v>
      </c>
    </row>
    <row r="14" spans="3:5" x14ac:dyDescent="0.25">
      <c r="C14">
        <v>10</v>
      </c>
      <c r="D14" t="s">
        <v>61</v>
      </c>
      <c r="E14" s="16">
        <v>6.6991706244260056E-3</v>
      </c>
    </row>
    <row r="15" spans="3:5" x14ac:dyDescent="0.25">
      <c r="C15" s="244" t="s">
        <v>53</v>
      </c>
      <c r="D15" s="244"/>
      <c r="E15" s="17">
        <v>0.97104028598162062</v>
      </c>
    </row>
    <row r="16" spans="3:5" x14ac:dyDescent="0.25">
      <c r="C16" s="246" t="s">
        <v>54</v>
      </c>
      <c r="D16" s="246"/>
      <c r="E16" s="16">
        <v>2.8959714018379434E-2</v>
      </c>
    </row>
    <row r="17" spans="3:5" x14ac:dyDescent="0.25">
      <c r="C17" s="244" t="s">
        <v>55</v>
      </c>
      <c r="D17" s="244"/>
      <c r="E17" s="17">
        <v>1</v>
      </c>
    </row>
    <row r="18" spans="3:5" x14ac:dyDescent="0.25">
      <c r="C18" s="8" t="s">
        <v>7</v>
      </c>
    </row>
  </sheetData>
  <mergeCells count="4">
    <mergeCell ref="C9:D9"/>
    <mergeCell ref="C15:D15"/>
    <mergeCell ref="C16:D16"/>
    <mergeCell ref="C17:D17"/>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1945-A763-4998-9589-71238D1F2AB6}">
  <dimension ref="C2:G9"/>
  <sheetViews>
    <sheetView workbookViewId="0">
      <selection activeCell="G26" sqref="G26"/>
    </sheetView>
  </sheetViews>
  <sheetFormatPr defaultRowHeight="15" x14ac:dyDescent="0.25"/>
  <cols>
    <col min="3" max="3" width="21" customWidth="1"/>
    <col min="4" max="7" width="14.28515625" bestFit="1" customWidth="1"/>
  </cols>
  <sheetData>
    <row r="2" spans="3:7" x14ac:dyDescent="0.25">
      <c r="C2" s="66" t="s">
        <v>235</v>
      </c>
    </row>
    <row r="4" spans="3:7" x14ac:dyDescent="0.25">
      <c r="D4" s="1">
        <v>2021</v>
      </c>
      <c r="E4" s="1">
        <v>2022</v>
      </c>
      <c r="F4" s="1">
        <v>2023</v>
      </c>
      <c r="G4" s="1">
        <v>2024</v>
      </c>
    </row>
    <row r="5" spans="3:7" x14ac:dyDescent="0.25">
      <c r="C5" s="12" t="s">
        <v>231</v>
      </c>
      <c r="D5" s="5">
        <v>1919302497</v>
      </c>
      <c r="E5" s="5">
        <v>1930187502</v>
      </c>
      <c r="F5" s="5">
        <v>1630682814</v>
      </c>
      <c r="G5" s="5">
        <v>2571635866</v>
      </c>
    </row>
    <row r="6" spans="3:7" x14ac:dyDescent="0.25">
      <c r="C6" s="12" t="s">
        <v>232</v>
      </c>
      <c r="D6" s="5">
        <v>896896248</v>
      </c>
      <c r="E6" s="5">
        <v>854138133</v>
      </c>
      <c r="F6" s="5">
        <v>1176321563</v>
      </c>
      <c r="G6" s="5">
        <v>1420750676</v>
      </c>
    </row>
    <row r="7" spans="3:7" x14ac:dyDescent="0.25">
      <c r="C7" s="12" t="s">
        <v>233</v>
      </c>
      <c r="D7" s="18">
        <v>2816198745</v>
      </c>
      <c r="E7" s="18">
        <v>2784325635</v>
      </c>
      <c r="F7" s="18">
        <v>2807004377</v>
      </c>
      <c r="G7" s="18">
        <v>3992386542</v>
      </c>
    </row>
    <row r="9" spans="3:7" x14ac:dyDescent="0.25">
      <c r="C9" s="8" t="s">
        <v>234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455A-26F8-4984-9D1A-19E93CF1DF77}">
  <dimension ref="C3:G10"/>
  <sheetViews>
    <sheetView topLeftCell="A4" workbookViewId="0">
      <selection activeCell="D6" sqref="D6:G7"/>
    </sheetView>
  </sheetViews>
  <sheetFormatPr defaultRowHeight="15" x14ac:dyDescent="0.25"/>
  <cols>
    <col min="3" max="3" width="19.85546875" customWidth="1"/>
    <col min="4" max="7" width="12.5703125" bestFit="1" customWidth="1"/>
  </cols>
  <sheetData>
    <row r="3" spans="3:7" x14ac:dyDescent="0.25">
      <c r="C3" s="66" t="s">
        <v>236</v>
      </c>
    </row>
    <row r="5" spans="3:7" x14ac:dyDescent="0.25">
      <c r="D5" s="1">
        <v>2021</v>
      </c>
      <c r="E5" s="1">
        <v>2022</v>
      </c>
      <c r="F5" s="1">
        <v>2023</v>
      </c>
      <c r="G5" s="1">
        <v>2024</v>
      </c>
    </row>
    <row r="6" spans="3:7" x14ac:dyDescent="0.25">
      <c r="C6" s="12" t="s">
        <v>236</v>
      </c>
      <c r="D6" s="5">
        <v>743367409</v>
      </c>
      <c r="E6" s="5">
        <v>680035589</v>
      </c>
      <c r="F6" s="5">
        <v>647202900</v>
      </c>
      <c r="G6" s="5">
        <v>771178795</v>
      </c>
    </row>
    <row r="7" spans="3:7" x14ac:dyDescent="0.25">
      <c r="C7" s="12" t="s">
        <v>237</v>
      </c>
      <c r="D7" s="5">
        <v>9752</v>
      </c>
      <c r="E7" s="5">
        <v>7960</v>
      </c>
      <c r="F7" s="5">
        <v>8876</v>
      </c>
      <c r="G7" s="5">
        <v>11229</v>
      </c>
    </row>
    <row r="8" spans="3:7" x14ac:dyDescent="0.25">
      <c r="C8" s="12"/>
      <c r="D8" s="18"/>
      <c r="E8" s="18"/>
      <c r="F8" s="18"/>
      <c r="G8" s="18"/>
    </row>
    <row r="10" spans="3:7" x14ac:dyDescent="0.25">
      <c r="C10" s="8" t="s">
        <v>234</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85639-A86B-4965-AADB-66AFE93608EC}">
  <dimension ref="C2:G9"/>
  <sheetViews>
    <sheetView workbookViewId="0">
      <selection activeCell="D5" sqref="D5:G6"/>
    </sheetView>
  </sheetViews>
  <sheetFormatPr defaultRowHeight="15" x14ac:dyDescent="0.25"/>
  <cols>
    <col min="3" max="3" width="15.5703125" customWidth="1"/>
    <col min="4" max="7" width="14.28515625" bestFit="1" customWidth="1"/>
  </cols>
  <sheetData>
    <row r="2" spans="3:7" x14ac:dyDescent="0.25">
      <c r="C2" s="66" t="s">
        <v>238</v>
      </c>
    </row>
    <row r="4" spans="3:7" x14ac:dyDescent="0.25">
      <c r="D4" s="1">
        <v>2021</v>
      </c>
      <c r="E4" s="1">
        <v>2022</v>
      </c>
      <c r="F4" s="1">
        <v>2023</v>
      </c>
      <c r="G4" s="1">
        <v>2024</v>
      </c>
    </row>
    <row r="5" spans="3:7" x14ac:dyDescent="0.25">
      <c r="C5" s="12" t="s">
        <v>239</v>
      </c>
      <c r="D5" s="5">
        <v>2816198745</v>
      </c>
      <c r="E5" s="5">
        <v>2784325635</v>
      </c>
      <c r="F5" s="5">
        <v>2807004377</v>
      </c>
      <c r="G5" s="5">
        <v>3992386542</v>
      </c>
    </row>
    <row r="6" spans="3:7" x14ac:dyDescent="0.25">
      <c r="C6" s="12" t="s">
        <v>237</v>
      </c>
      <c r="D6" s="5">
        <v>374397</v>
      </c>
      <c r="E6" s="5">
        <v>342852</v>
      </c>
      <c r="F6" s="5">
        <v>319631</v>
      </c>
      <c r="G6" s="5">
        <v>414961</v>
      </c>
    </row>
    <row r="7" spans="3:7" x14ac:dyDescent="0.25">
      <c r="C7" s="12"/>
      <c r="D7" s="18"/>
      <c r="E7" s="18"/>
      <c r="F7" s="18"/>
      <c r="G7" s="18"/>
    </row>
    <row r="9" spans="3:7" x14ac:dyDescent="0.25">
      <c r="C9" s="8" t="s">
        <v>234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FE580-673C-4413-BD4C-6E15CE62531A}">
  <dimension ref="C2:G9"/>
  <sheetViews>
    <sheetView workbookViewId="0">
      <selection activeCell="D5" sqref="D5:G7"/>
    </sheetView>
  </sheetViews>
  <sheetFormatPr defaultRowHeight="15" x14ac:dyDescent="0.25"/>
  <cols>
    <col min="3" max="3" width="20.42578125" customWidth="1"/>
    <col min="4" max="7" width="10.140625" bestFit="1" customWidth="1"/>
  </cols>
  <sheetData>
    <row r="2" spans="3:7" x14ac:dyDescent="0.25">
      <c r="C2" s="66" t="s">
        <v>240</v>
      </c>
    </row>
    <row r="4" spans="3:7" x14ac:dyDescent="0.25">
      <c r="D4" s="1">
        <v>2021</v>
      </c>
      <c r="E4" s="1">
        <v>2022</v>
      </c>
      <c r="F4" s="1">
        <v>2023</v>
      </c>
      <c r="G4" s="1">
        <v>2024</v>
      </c>
    </row>
    <row r="5" spans="3:7" x14ac:dyDescent="0.25">
      <c r="C5" s="12" t="s">
        <v>241</v>
      </c>
      <c r="D5" s="5">
        <v>68318.267262505411</v>
      </c>
      <c r="E5" s="5">
        <v>87267.539014941896</v>
      </c>
      <c r="F5" s="5">
        <v>68818.701457194897</v>
      </c>
      <c r="G5" s="5">
        <v>66145.364938786137</v>
      </c>
    </row>
    <row r="6" spans="3:7" x14ac:dyDescent="0.25">
      <c r="C6" s="12" t="s">
        <v>242</v>
      </c>
      <c r="D6" s="5">
        <v>95717.083126110127</v>
      </c>
      <c r="E6" s="5">
        <v>81511.721150059078</v>
      </c>
      <c r="F6" s="5">
        <v>79559.429710572949</v>
      </c>
      <c r="G6" s="5">
        <v>74152.262179667698</v>
      </c>
    </row>
    <row r="7" spans="3:7" x14ac:dyDescent="0.25">
      <c r="C7" s="12" t="s">
        <v>243</v>
      </c>
      <c r="D7" s="18">
        <v>76227.174835931088</v>
      </c>
      <c r="E7" s="18">
        <v>85431.606658291465</v>
      </c>
      <c r="F7" s="18">
        <v>72916.054529067143</v>
      </c>
      <c r="G7" s="18">
        <v>68677.424080505836</v>
      </c>
    </row>
    <row r="9" spans="3:7" x14ac:dyDescent="0.25">
      <c r="C9" s="8" t="s">
        <v>234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F3C1-5290-4BAA-BD8B-8406EB4CCAA4}">
  <dimension ref="C2:G9"/>
  <sheetViews>
    <sheetView workbookViewId="0">
      <selection activeCell="D4" sqref="D4:G4"/>
    </sheetView>
  </sheetViews>
  <sheetFormatPr defaultRowHeight="15" x14ac:dyDescent="0.25"/>
  <cols>
    <col min="3" max="3" width="21" customWidth="1"/>
    <col min="4" max="7" width="10.140625" bestFit="1" customWidth="1"/>
  </cols>
  <sheetData>
    <row r="2" spans="3:7" x14ac:dyDescent="0.25">
      <c r="C2" s="66" t="s">
        <v>244</v>
      </c>
    </row>
    <row r="4" spans="3:7" x14ac:dyDescent="0.25">
      <c r="D4" s="1">
        <v>2021</v>
      </c>
      <c r="E4" s="1">
        <v>2022</v>
      </c>
      <c r="F4" s="1">
        <v>2023</v>
      </c>
      <c r="G4" s="1">
        <v>2024</v>
      </c>
    </row>
    <row r="5" spans="3:7" x14ac:dyDescent="0.25">
      <c r="C5" s="12" t="s">
        <v>241</v>
      </c>
      <c r="D5" s="5">
        <v>7341.4418055799933</v>
      </c>
      <c r="E5" s="5">
        <v>7986.7404106358154</v>
      </c>
      <c r="F5" s="5">
        <v>8511.6258436291319</v>
      </c>
      <c r="G5" s="5">
        <v>9066.5806394748251</v>
      </c>
    </row>
    <row r="6" spans="3:7" x14ac:dyDescent="0.25">
      <c r="C6" s="12" t="s">
        <v>242</v>
      </c>
      <c r="D6" s="5">
        <v>7939.7346741853526</v>
      </c>
      <c r="E6" s="5">
        <v>8441.9353317914956</v>
      </c>
      <c r="F6" s="5">
        <v>9186.5672482194186</v>
      </c>
      <c r="G6" s="5">
        <v>10818.832153028434</v>
      </c>
    </row>
    <row r="7" spans="3:7" x14ac:dyDescent="0.25">
      <c r="C7" s="12" t="s">
        <v>243</v>
      </c>
      <c r="D7" s="18">
        <v>7521.9586294761975</v>
      </c>
      <c r="E7" s="18">
        <v>8121.0715848237724</v>
      </c>
      <c r="F7" s="18">
        <v>8782.0154396788803</v>
      </c>
      <c r="G7" s="18">
        <v>9621.1126876983617</v>
      </c>
    </row>
    <row r="9" spans="3:7" x14ac:dyDescent="0.25">
      <c r="C9" s="8" t="s">
        <v>234</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88B17-F13A-4B70-B3D7-EB90665ED14C}">
  <dimension ref="C3:G10"/>
  <sheetViews>
    <sheetView workbookViewId="0">
      <selection activeCell="I29" sqref="I29"/>
    </sheetView>
  </sheetViews>
  <sheetFormatPr defaultRowHeight="15" x14ac:dyDescent="0.25"/>
  <cols>
    <col min="4" max="7" width="13.85546875" bestFit="1" customWidth="1"/>
  </cols>
  <sheetData>
    <row r="3" spans="3:7" x14ac:dyDescent="0.25">
      <c r="C3" s="66" t="s">
        <v>492</v>
      </c>
    </row>
    <row r="5" spans="3:7" x14ac:dyDescent="0.25">
      <c r="D5" s="241">
        <v>2021</v>
      </c>
      <c r="E5" s="241">
        <v>2022</v>
      </c>
      <c r="F5" s="241">
        <v>2023</v>
      </c>
      <c r="G5" s="241">
        <v>2024</v>
      </c>
    </row>
    <row r="6" spans="3:7" x14ac:dyDescent="0.25">
      <c r="C6" s="12" t="s">
        <v>493</v>
      </c>
      <c r="D6" s="5">
        <v>1757518322</v>
      </c>
      <c r="E6" s="5">
        <v>1752098471</v>
      </c>
      <c r="F6" s="5">
        <v>2501738657</v>
      </c>
      <c r="G6" s="5">
        <v>3764307270</v>
      </c>
    </row>
    <row r="7" spans="3:7" x14ac:dyDescent="0.25">
      <c r="C7" s="12" t="s">
        <v>494</v>
      </c>
      <c r="D7" s="5">
        <v>1857151268.1600001</v>
      </c>
      <c r="E7" s="5">
        <v>1520497289</v>
      </c>
      <c r="F7" s="5">
        <v>2465128624</v>
      </c>
      <c r="G7" s="5">
        <v>3790609115</v>
      </c>
    </row>
    <row r="8" spans="3:7" x14ac:dyDescent="0.25">
      <c r="C8" s="12" t="s">
        <v>55</v>
      </c>
      <c r="D8" s="18">
        <v>3614669590.1599998</v>
      </c>
      <c r="E8" s="18">
        <v>3272595760</v>
      </c>
      <c r="F8" s="18">
        <v>4966867281</v>
      </c>
      <c r="G8" s="18">
        <v>7554916385</v>
      </c>
    </row>
    <row r="10" spans="3:7" x14ac:dyDescent="0.25">
      <c r="C10" s="8" t="s">
        <v>495</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36E03-B642-41E4-BD96-639927BC4BA6}">
  <dimension ref="C3:G12"/>
  <sheetViews>
    <sheetView workbookViewId="0">
      <selection activeCell="G28" sqref="G28"/>
    </sheetView>
  </sheetViews>
  <sheetFormatPr defaultRowHeight="15" x14ac:dyDescent="0.25"/>
  <cols>
    <col min="4" max="4" width="22" customWidth="1"/>
    <col min="5" max="5" width="24.140625" customWidth="1"/>
    <col min="6" max="6" width="24.7109375" bestFit="1" customWidth="1"/>
    <col min="7" max="7" width="28.42578125" bestFit="1" customWidth="1"/>
  </cols>
  <sheetData>
    <row r="3" spans="3:7" x14ac:dyDescent="0.25">
      <c r="C3" s="9" t="s">
        <v>245</v>
      </c>
      <c r="D3" s="9"/>
      <c r="E3" s="9"/>
      <c r="F3" s="9"/>
      <c r="G3" s="9"/>
    </row>
    <row r="5" spans="3:7" ht="60" x14ac:dyDescent="0.25">
      <c r="C5" s="1" t="s">
        <v>88</v>
      </c>
      <c r="D5" s="32" t="s">
        <v>246</v>
      </c>
      <c r="E5" s="32" t="s">
        <v>247</v>
      </c>
      <c r="F5" s="1" t="s">
        <v>248</v>
      </c>
      <c r="G5" s="1" t="s">
        <v>249</v>
      </c>
    </row>
    <row r="6" spans="3:7" x14ac:dyDescent="0.25">
      <c r="C6" s="12">
        <v>2021</v>
      </c>
      <c r="D6" s="4">
        <v>1485647</v>
      </c>
      <c r="E6" s="4">
        <v>1329561</v>
      </c>
      <c r="F6" s="4">
        <v>403440492</v>
      </c>
      <c r="G6" s="4">
        <v>77731471</v>
      </c>
    </row>
    <row r="7" spans="3:7" x14ac:dyDescent="0.25">
      <c r="C7" s="12">
        <v>2022</v>
      </c>
      <c r="D7" s="4">
        <v>1616633.0000000002</v>
      </c>
      <c r="E7" s="4">
        <v>1447078</v>
      </c>
      <c r="F7" s="4">
        <v>459891121.81999999</v>
      </c>
      <c r="G7" s="4">
        <v>100476331.11999999</v>
      </c>
    </row>
    <row r="8" spans="3:7" x14ac:dyDescent="0.25">
      <c r="C8" s="12">
        <v>2023</v>
      </c>
      <c r="D8" s="4">
        <v>1684186</v>
      </c>
      <c r="E8" s="4">
        <v>1714245.9999999998</v>
      </c>
      <c r="F8" s="4">
        <v>571975137.16999996</v>
      </c>
      <c r="G8" s="4">
        <v>145037832.66</v>
      </c>
    </row>
    <row r="9" spans="3:7" x14ac:dyDescent="0.25">
      <c r="C9" s="12">
        <v>2024</v>
      </c>
      <c r="D9" s="4">
        <v>1707720</v>
      </c>
      <c r="E9" s="4">
        <v>1651634</v>
      </c>
      <c r="F9" s="4">
        <v>618843876.21000004</v>
      </c>
      <c r="G9" s="4">
        <v>163713674.40000001</v>
      </c>
    </row>
    <row r="11" spans="3:7" x14ac:dyDescent="0.25">
      <c r="C11" s="8" t="s">
        <v>250</v>
      </c>
    </row>
    <row r="12" spans="3:7" x14ac:dyDescent="0.25">
      <c r="C12" s="54"/>
      <c r="D12" s="54"/>
      <c r="E12" s="54"/>
      <c r="G12" s="54"/>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D92D5-0493-4B76-B10B-7B5AA4CDD96C}">
  <dimension ref="C2:G10"/>
  <sheetViews>
    <sheetView workbookViewId="0">
      <selection activeCell="F21" sqref="F21"/>
    </sheetView>
  </sheetViews>
  <sheetFormatPr defaultRowHeight="15" x14ac:dyDescent="0.25"/>
  <cols>
    <col min="4" max="4" width="20.5703125" customWidth="1"/>
    <col min="5" max="5" width="22.5703125" customWidth="1"/>
    <col min="6" max="6" width="24.7109375" bestFit="1" customWidth="1"/>
    <col min="7" max="7" width="28.42578125" bestFit="1" customWidth="1"/>
  </cols>
  <sheetData>
    <row r="2" spans="3:7" x14ac:dyDescent="0.25">
      <c r="C2" s="9" t="s">
        <v>251</v>
      </c>
    </row>
    <row r="4" spans="3:7" ht="60" x14ac:dyDescent="0.25">
      <c r="C4" s="1" t="s">
        <v>88</v>
      </c>
      <c r="D4" s="32" t="s">
        <v>246</v>
      </c>
      <c r="E4" s="32" t="s">
        <v>247</v>
      </c>
      <c r="F4" s="1" t="s">
        <v>248</v>
      </c>
      <c r="G4" s="1" t="s">
        <v>249</v>
      </c>
    </row>
    <row r="5" spans="3:7" x14ac:dyDescent="0.25">
      <c r="C5" s="12">
        <v>2021</v>
      </c>
      <c r="D5" s="4">
        <v>1819113</v>
      </c>
      <c r="E5" s="4">
        <v>1819113</v>
      </c>
      <c r="F5" s="4">
        <v>174523810</v>
      </c>
      <c r="G5" s="4">
        <v>4966297</v>
      </c>
    </row>
    <row r="6" spans="3:7" x14ac:dyDescent="0.25">
      <c r="C6" s="12">
        <v>2022</v>
      </c>
      <c r="D6" s="4">
        <v>1845208</v>
      </c>
      <c r="E6" s="4">
        <v>1845208</v>
      </c>
      <c r="F6" s="4">
        <v>177966857</v>
      </c>
      <c r="G6" s="4">
        <v>2964494</v>
      </c>
    </row>
    <row r="7" spans="3:7" x14ac:dyDescent="0.25">
      <c r="C7" s="12">
        <v>2023</v>
      </c>
      <c r="D7" s="4">
        <v>2047566</v>
      </c>
      <c r="E7" s="4">
        <v>2047566</v>
      </c>
      <c r="F7" s="4">
        <v>205290467</v>
      </c>
      <c r="G7" s="4">
        <v>23979760</v>
      </c>
    </row>
    <row r="8" spans="3:7" x14ac:dyDescent="0.25">
      <c r="C8" s="12">
        <v>2024</v>
      </c>
      <c r="D8" s="4">
        <v>2342639</v>
      </c>
      <c r="E8" s="4">
        <v>2342639</v>
      </c>
      <c r="F8" s="4">
        <v>293453358</v>
      </c>
      <c r="G8" s="4">
        <v>19675122</v>
      </c>
    </row>
    <row r="10" spans="3:7" x14ac:dyDescent="0.25">
      <c r="C10" s="8" t="s">
        <v>7</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E816-558F-4FB4-AC07-EB2BD252C20F}">
  <dimension ref="C2:M10"/>
  <sheetViews>
    <sheetView workbookViewId="0">
      <selection activeCell="G15" sqref="G15"/>
    </sheetView>
  </sheetViews>
  <sheetFormatPr defaultRowHeight="15" x14ac:dyDescent="0.25"/>
  <cols>
    <col min="4" max="4" width="23.28515625" customWidth="1"/>
    <col min="5" max="5" width="22.7109375" customWidth="1"/>
    <col min="6" max="6" width="24.7109375" bestFit="1" customWidth="1"/>
    <col min="7" max="7" width="28.42578125" bestFit="1" customWidth="1"/>
    <col min="12" max="13" width="11.140625" bestFit="1" customWidth="1"/>
  </cols>
  <sheetData>
    <row r="2" spans="3:13" x14ac:dyDescent="0.25">
      <c r="C2" s="9" t="s">
        <v>252</v>
      </c>
    </row>
    <row r="4" spans="3:13" ht="60" x14ac:dyDescent="0.25">
      <c r="C4" s="1" t="s">
        <v>88</v>
      </c>
      <c r="D4" s="32" t="s">
        <v>246</v>
      </c>
      <c r="E4" s="32" t="s">
        <v>247</v>
      </c>
      <c r="F4" s="1" t="s">
        <v>248</v>
      </c>
      <c r="G4" s="1" t="s">
        <v>249</v>
      </c>
    </row>
    <row r="5" spans="3:13" x14ac:dyDescent="0.25">
      <c r="C5" s="2">
        <v>2021</v>
      </c>
      <c r="D5" s="4">
        <v>3304760</v>
      </c>
      <c r="E5" s="4">
        <v>3148674</v>
      </c>
      <c r="F5" s="4">
        <v>577964302</v>
      </c>
      <c r="G5" s="4">
        <v>82697768</v>
      </c>
      <c r="J5" s="83"/>
      <c r="K5" s="83"/>
      <c r="L5" s="83"/>
      <c r="M5" s="83"/>
    </row>
    <row r="6" spans="3:13" x14ac:dyDescent="0.25">
      <c r="C6" s="2">
        <v>2022</v>
      </c>
      <c r="D6" s="4">
        <v>3461841</v>
      </c>
      <c r="E6" s="4">
        <v>3292286</v>
      </c>
      <c r="F6" s="4">
        <v>637857978.81999993</v>
      </c>
      <c r="G6" s="4">
        <v>103440825.11999999</v>
      </c>
      <c r="J6" s="83"/>
      <c r="K6" s="83"/>
      <c r="L6" s="83"/>
      <c r="M6" s="83"/>
    </row>
    <row r="7" spans="3:13" x14ac:dyDescent="0.25">
      <c r="C7" s="2">
        <v>2023</v>
      </c>
      <c r="D7" s="4">
        <v>3731752</v>
      </c>
      <c r="E7" s="4">
        <v>3761812</v>
      </c>
      <c r="F7" s="4">
        <v>777265604.16999996</v>
      </c>
      <c r="G7" s="4">
        <v>169017592.66</v>
      </c>
      <c r="J7" s="83"/>
      <c r="K7" s="83"/>
      <c r="L7" s="83"/>
      <c r="M7" s="83"/>
    </row>
    <row r="8" spans="3:13" x14ac:dyDescent="0.25">
      <c r="C8" s="2">
        <v>2024</v>
      </c>
      <c r="D8" s="4">
        <v>4050359</v>
      </c>
      <c r="E8" s="4">
        <v>3994273</v>
      </c>
      <c r="F8" s="4">
        <v>912297234.21000004</v>
      </c>
      <c r="G8" s="4">
        <v>183388796.40000001</v>
      </c>
      <c r="J8" s="83"/>
      <c r="K8" s="83"/>
      <c r="L8" s="83"/>
      <c r="M8" s="83"/>
    </row>
    <row r="10" spans="3:13" x14ac:dyDescent="0.25">
      <c r="C10" s="8" t="s">
        <v>253</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6A7D-59DC-4CE8-A423-9F65663C7789}">
  <dimension ref="C2:G28"/>
  <sheetViews>
    <sheetView workbookViewId="0">
      <selection activeCell="E28" sqref="E15:E28"/>
    </sheetView>
  </sheetViews>
  <sheetFormatPr defaultRowHeight="15" x14ac:dyDescent="0.25"/>
  <cols>
    <col min="3" max="3" width="10.5703125" customWidth="1"/>
    <col min="4" max="4" width="37.42578125" customWidth="1"/>
    <col min="5" max="5" width="26.7109375" customWidth="1"/>
    <col min="6" max="6" width="24.7109375" bestFit="1" customWidth="1"/>
    <col min="7" max="7" width="28.42578125" bestFit="1" customWidth="1"/>
  </cols>
  <sheetData>
    <row r="2" spans="3:7" x14ac:dyDescent="0.25">
      <c r="C2" s="9" t="s">
        <v>254</v>
      </c>
      <c r="D2" s="9"/>
      <c r="E2" s="9"/>
      <c r="F2" s="9"/>
    </row>
    <row r="4" spans="3:7" ht="45" x14ac:dyDescent="0.25">
      <c r="C4" s="1" t="s">
        <v>88</v>
      </c>
      <c r="D4" s="32" t="s">
        <v>246</v>
      </c>
      <c r="E4" s="32" t="s">
        <v>247</v>
      </c>
      <c r="F4" s="1" t="s">
        <v>248</v>
      </c>
      <c r="G4" s="1" t="s">
        <v>249</v>
      </c>
    </row>
    <row r="5" spans="3:7" x14ac:dyDescent="0.25">
      <c r="C5" s="2">
        <v>2021</v>
      </c>
      <c r="D5" s="4">
        <v>382261</v>
      </c>
      <c r="E5" s="4">
        <v>456193</v>
      </c>
      <c r="F5" s="11">
        <v>496962450</v>
      </c>
      <c r="G5" s="11">
        <v>280881348</v>
      </c>
    </row>
    <row r="6" spans="3:7" x14ac:dyDescent="0.25">
      <c r="C6" s="2">
        <v>2022</v>
      </c>
      <c r="D6" s="4">
        <v>220332</v>
      </c>
      <c r="E6" s="4">
        <v>250586</v>
      </c>
      <c r="F6" s="11">
        <v>669593823</v>
      </c>
      <c r="G6" s="11">
        <v>361795489</v>
      </c>
    </row>
    <row r="7" spans="3:7" x14ac:dyDescent="0.25">
      <c r="C7" s="2">
        <v>2023</v>
      </c>
      <c r="D7" s="4">
        <v>231108</v>
      </c>
      <c r="E7" s="4">
        <v>250043</v>
      </c>
      <c r="F7" s="11">
        <v>813245817</v>
      </c>
      <c r="G7" s="11">
        <v>457856726</v>
      </c>
    </row>
    <row r="8" spans="3:7" x14ac:dyDescent="0.25">
      <c r="C8" s="2">
        <v>2024</v>
      </c>
      <c r="D8" s="4">
        <v>246519.99999999997</v>
      </c>
      <c r="E8" s="4">
        <v>253024</v>
      </c>
      <c r="F8" s="11">
        <v>1019329249</v>
      </c>
      <c r="G8" s="11">
        <v>522575952</v>
      </c>
    </row>
    <row r="10" spans="3:7" x14ac:dyDescent="0.25">
      <c r="C10" s="8" t="s">
        <v>253</v>
      </c>
      <c r="D10" s="23"/>
      <c r="E10" s="23"/>
      <c r="F10" s="23"/>
    </row>
    <row r="13" spans="3:7" x14ac:dyDescent="0.25">
      <c r="C13" s="9" t="s">
        <v>258</v>
      </c>
    </row>
    <row r="14" spans="3:7" x14ac:dyDescent="0.25">
      <c r="C14" s="15" t="s">
        <v>40</v>
      </c>
      <c r="D14" s="15" t="s">
        <v>41</v>
      </c>
      <c r="E14" s="15" t="s">
        <v>57</v>
      </c>
    </row>
    <row r="15" spans="3:7" x14ac:dyDescent="0.25">
      <c r="C15">
        <v>1</v>
      </c>
      <c r="D15" t="s">
        <v>67</v>
      </c>
      <c r="E15" s="16">
        <v>0.24478486048034515</v>
      </c>
    </row>
    <row r="16" spans="3:7" x14ac:dyDescent="0.25">
      <c r="C16">
        <v>2</v>
      </c>
      <c r="D16" t="s">
        <v>43</v>
      </c>
      <c r="E16" s="16">
        <v>0.23688727978412008</v>
      </c>
    </row>
    <row r="17" spans="3:5" x14ac:dyDescent="0.25">
      <c r="C17">
        <v>3</v>
      </c>
      <c r="D17" t="s">
        <v>44</v>
      </c>
      <c r="E17" s="16">
        <v>0.18467075891785775</v>
      </c>
    </row>
    <row r="18" spans="3:5" x14ac:dyDescent="0.25">
      <c r="C18">
        <v>4</v>
      </c>
      <c r="D18" t="s">
        <v>49</v>
      </c>
      <c r="E18" s="16">
        <v>0.13603399798056809</v>
      </c>
    </row>
    <row r="19" spans="3:5" x14ac:dyDescent="0.25">
      <c r="C19">
        <v>5</v>
      </c>
      <c r="D19" t="s">
        <v>56</v>
      </c>
      <c r="E19" s="16">
        <v>8.5179137246556139E-2</v>
      </c>
    </row>
    <row r="20" spans="3:5" x14ac:dyDescent="0.25">
      <c r="C20" s="244" t="s">
        <v>172</v>
      </c>
      <c r="D20" s="244"/>
      <c r="E20" s="17">
        <v>0.88755603440944719</v>
      </c>
    </row>
    <row r="21" spans="3:5" x14ac:dyDescent="0.25">
      <c r="C21">
        <v>6</v>
      </c>
      <c r="D21" t="s">
        <v>46</v>
      </c>
      <c r="E21" s="16">
        <v>5.6562937889364923E-2</v>
      </c>
    </row>
    <row r="22" spans="3:5" x14ac:dyDescent="0.25">
      <c r="C22">
        <v>7</v>
      </c>
      <c r="D22" t="s">
        <v>255</v>
      </c>
      <c r="E22" s="16">
        <v>1.9705343508689997E-2</v>
      </c>
    </row>
    <row r="23" spans="3:5" x14ac:dyDescent="0.25">
      <c r="C23">
        <v>8</v>
      </c>
      <c r="D23" t="s">
        <v>257</v>
      </c>
      <c r="E23" s="16">
        <v>1.3125580388403042E-2</v>
      </c>
    </row>
    <row r="24" spans="3:5" x14ac:dyDescent="0.25">
      <c r="C24">
        <v>9</v>
      </c>
      <c r="D24" t="s">
        <v>51</v>
      </c>
      <c r="E24" s="16">
        <v>9.0417203362325969E-3</v>
      </c>
    </row>
    <row r="25" spans="3:5" x14ac:dyDescent="0.25">
      <c r="C25">
        <v>10</v>
      </c>
      <c r="D25" t="s">
        <v>256</v>
      </c>
      <c r="E25" s="16">
        <v>6.0567152429469827E-3</v>
      </c>
    </row>
    <row r="26" spans="3:5" x14ac:dyDescent="0.25">
      <c r="C26" s="244" t="s">
        <v>173</v>
      </c>
      <c r="D26" s="244"/>
      <c r="E26" s="17">
        <v>0.99204833177508478</v>
      </c>
    </row>
    <row r="27" spans="3:5" x14ac:dyDescent="0.25">
      <c r="C27" s="246" t="s">
        <v>54</v>
      </c>
      <c r="D27" s="246"/>
      <c r="E27" s="16">
        <v>7.9516682249152256E-3</v>
      </c>
    </row>
    <row r="28" spans="3:5" x14ac:dyDescent="0.25">
      <c r="C28" s="244" t="s">
        <v>3</v>
      </c>
      <c r="D28" s="244"/>
      <c r="E28" s="17">
        <v>1</v>
      </c>
    </row>
  </sheetData>
  <mergeCells count="4">
    <mergeCell ref="C20:D20"/>
    <mergeCell ref="C26:D26"/>
    <mergeCell ref="C27:D27"/>
    <mergeCell ref="C28:D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8400C-2BBE-4EE7-8428-0F6D5C1372C4}">
  <dimension ref="C2:I13"/>
  <sheetViews>
    <sheetView topLeftCell="C1" workbookViewId="0">
      <selection activeCell="H22" sqref="H22"/>
    </sheetView>
  </sheetViews>
  <sheetFormatPr defaultRowHeight="15" x14ac:dyDescent="0.25"/>
  <cols>
    <col min="3" max="3" width="12.85546875" customWidth="1"/>
    <col min="4" max="4" width="13.42578125" customWidth="1"/>
    <col min="5" max="7" width="13.85546875" bestFit="1" customWidth="1"/>
    <col min="8" max="8" width="13.42578125" customWidth="1"/>
  </cols>
  <sheetData>
    <row r="2" spans="3:9" x14ac:dyDescent="0.25">
      <c r="C2" s="247" t="s">
        <v>62</v>
      </c>
      <c r="D2" s="247"/>
      <c r="E2" s="247"/>
      <c r="F2" s="247"/>
      <c r="G2" s="247"/>
      <c r="H2" s="247"/>
      <c r="I2" s="247"/>
    </row>
    <row r="4" spans="3:9" x14ac:dyDescent="0.25">
      <c r="C4" s="243" t="s">
        <v>63</v>
      </c>
      <c r="D4" s="244" t="s">
        <v>64</v>
      </c>
      <c r="E4" s="244"/>
      <c r="F4" s="244"/>
      <c r="G4" s="244"/>
      <c r="H4" s="248" t="s">
        <v>66</v>
      </c>
    </row>
    <row r="5" spans="3:9" x14ac:dyDescent="0.25">
      <c r="C5" s="243"/>
      <c r="D5" s="1">
        <v>2021</v>
      </c>
      <c r="E5" s="1">
        <v>2022</v>
      </c>
      <c r="F5" s="1">
        <v>2023</v>
      </c>
      <c r="G5" s="1">
        <v>2024</v>
      </c>
      <c r="H5" s="248"/>
    </row>
    <row r="6" spans="3:9" x14ac:dyDescent="0.25">
      <c r="C6" s="2" t="s">
        <v>22</v>
      </c>
      <c r="D6" s="3">
        <v>6114228283</v>
      </c>
      <c r="E6" s="4">
        <v>7594791039</v>
      </c>
      <c r="F6" s="4">
        <v>8010816320</v>
      </c>
      <c r="G6" s="4">
        <v>8011897274</v>
      </c>
      <c r="H6" s="6">
        <v>0.49397910384296628</v>
      </c>
    </row>
    <row r="7" spans="3:9" x14ac:dyDescent="0.25">
      <c r="C7" s="2" t="s">
        <v>15</v>
      </c>
      <c r="D7" s="3">
        <v>2724708365</v>
      </c>
      <c r="E7" s="4">
        <v>3059045569</v>
      </c>
      <c r="F7" s="4">
        <v>3546263052</v>
      </c>
      <c r="G7" s="4">
        <v>3946232291</v>
      </c>
      <c r="H7" s="6">
        <v>0.24330769903782415</v>
      </c>
    </row>
    <row r="8" spans="3:9" x14ac:dyDescent="0.25">
      <c r="C8" s="2" t="s">
        <v>20</v>
      </c>
      <c r="D8" s="3">
        <v>1330291736</v>
      </c>
      <c r="E8" s="4">
        <v>1507560903</v>
      </c>
      <c r="F8" s="4">
        <v>1787847287</v>
      </c>
      <c r="G8" s="4">
        <v>2117261253.9999998</v>
      </c>
      <c r="H8" s="6">
        <v>0.13054121652887721</v>
      </c>
    </row>
    <row r="9" spans="3:9" x14ac:dyDescent="0.25">
      <c r="C9" s="2" t="s">
        <v>65</v>
      </c>
      <c r="D9" s="3">
        <v>1461620792</v>
      </c>
      <c r="E9" s="4">
        <v>1698596597</v>
      </c>
      <c r="F9" s="4">
        <v>1855505070</v>
      </c>
      <c r="G9" s="4">
        <v>2143710782</v>
      </c>
      <c r="H9" s="6">
        <v>0.13217198059033233</v>
      </c>
    </row>
    <row r="10" spans="3:9" x14ac:dyDescent="0.25">
      <c r="C10" s="2" t="s">
        <v>3</v>
      </c>
      <c r="D10" s="18">
        <v>11630849176</v>
      </c>
      <c r="E10" s="18">
        <v>13859994108</v>
      </c>
      <c r="F10" s="18">
        <v>15200431729</v>
      </c>
      <c r="G10" s="18">
        <v>16219101601</v>
      </c>
      <c r="H10" s="19">
        <v>1</v>
      </c>
    </row>
    <row r="12" spans="3:9" x14ac:dyDescent="0.25">
      <c r="C12" s="8" t="s">
        <v>7</v>
      </c>
    </row>
    <row r="13" spans="3:9" x14ac:dyDescent="0.25">
      <c r="C13" s="8" t="s">
        <v>8</v>
      </c>
    </row>
  </sheetData>
  <mergeCells count="4">
    <mergeCell ref="C2:I2"/>
    <mergeCell ref="C4:C5"/>
    <mergeCell ref="D4:G4"/>
    <mergeCell ref="H4:H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2BD75-2B02-4D3A-A3DB-B32BF088B2CC}">
  <dimension ref="C2:G28"/>
  <sheetViews>
    <sheetView workbookViewId="0">
      <selection activeCell="F42" sqref="F42"/>
    </sheetView>
  </sheetViews>
  <sheetFormatPr defaultRowHeight="15" x14ac:dyDescent="0.25"/>
  <cols>
    <col min="4" max="4" width="22.85546875" customWidth="1"/>
    <col min="5" max="5" width="17.5703125" customWidth="1"/>
    <col min="6" max="6" width="24.7109375" bestFit="1" customWidth="1"/>
    <col min="7" max="7" width="28.42578125" bestFit="1" customWidth="1"/>
  </cols>
  <sheetData>
    <row r="2" spans="3:7" x14ac:dyDescent="0.25">
      <c r="C2" s="247" t="s">
        <v>259</v>
      </c>
      <c r="D2" s="247"/>
      <c r="E2" s="247"/>
      <c r="F2" s="247"/>
      <c r="G2" s="247"/>
    </row>
    <row r="4" spans="3:7" ht="75" x14ac:dyDescent="0.25">
      <c r="C4" s="1" t="s">
        <v>88</v>
      </c>
      <c r="D4" s="32" t="s">
        <v>246</v>
      </c>
      <c r="E4" s="32" t="s">
        <v>247</v>
      </c>
      <c r="F4" s="1" t="s">
        <v>248</v>
      </c>
      <c r="G4" s="1" t="s">
        <v>249</v>
      </c>
    </row>
    <row r="5" spans="3:7" x14ac:dyDescent="0.25">
      <c r="C5" s="2">
        <v>2021</v>
      </c>
      <c r="D5" s="4">
        <v>52342</v>
      </c>
      <c r="E5" s="4">
        <v>87616</v>
      </c>
      <c r="F5" s="4">
        <v>345382367</v>
      </c>
      <c r="G5" s="4">
        <v>47527378</v>
      </c>
    </row>
    <row r="6" spans="3:7" x14ac:dyDescent="0.25">
      <c r="C6" s="2">
        <v>2022</v>
      </c>
      <c r="D6" s="4">
        <v>61603</v>
      </c>
      <c r="E6" s="4">
        <v>82577</v>
      </c>
      <c r="F6" s="4">
        <v>298522924</v>
      </c>
      <c r="G6" s="4">
        <v>48413971</v>
      </c>
    </row>
    <row r="7" spans="3:7" x14ac:dyDescent="0.25">
      <c r="C7" s="2">
        <v>2023</v>
      </c>
      <c r="D7" s="4">
        <v>58819.999999999993</v>
      </c>
      <c r="E7" s="4">
        <v>75091</v>
      </c>
      <c r="F7" s="4">
        <v>270205916</v>
      </c>
      <c r="G7" s="4">
        <v>40383871</v>
      </c>
    </row>
    <row r="8" spans="3:7" x14ac:dyDescent="0.25">
      <c r="C8" s="2">
        <v>2024</v>
      </c>
      <c r="D8" s="4">
        <v>60544</v>
      </c>
      <c r="E8" s="4">
        <v>72317</v>
      </c>
      <c r="F8" s="4">
        <v>277225557</v>
      </c>
      <c r="G8" s="4">
        <v>94284531</v>
      </c>
    </row>
    <row r="10" spans="3:7" x14ac:dyDescent="0.25">
      <c r="C10" s="8" t="s">
        <v>260</v>
      </c>
      <c r="D10" s="8"/>
      <c r="E10" s="8"/>
      <c r="F10" s="8"/>
      <c r="G10" s="8"/>
    </row>
    <row r="11" spans="3:7" x14ac:dyDescent="0.25">
      <c r="C11" s="8"/>
    </row>
    <row r="13" spans="3:7" x14ac:dyDescent="0.25">
      <c r="C13" s="247" t="s">
        <v>264</v>
      </c>
      <c r="D13" s="247"/>
      <c r="E13" s="247"/>
      <c r="F13" s="247"/>
      <c r="G13" s="247"/>
    </row>
    <row r="14" spans="3:7" x14ac:dyDescent="0.25">
      <c r="C14" s="15" t="s">
        <v>40</v>
      </c>
      <c r="D14" s="15" t="s">
        <v>41</v>
      </c>
      <c r="E14" s="15" t="s">
        <v>57</v>
      </c>
    </row>
    <row r="15" spans="3:7" x14ac:dyDescent="0.25">
      <c r="C15">
        <v>1</v>
      </c>
      <c r="D15" t="s">
        <v>261</v>
      </c>
      <c r="E15" s="16">
        <v>0.28365388765365523</v>
      </c>
    </row>
    <row r="16" spans="3:7" x14ac:dyDescent="0.25">
      <c r="C16">
        <v>2</v>
      </c>
      <c r="D16" t="s">
        <v>262</v>
      </c>
      <c r="E16" s="16">
        <v>0.22512406747549613</v>
      </c>
    </row>
    <row r="17" spans="3:5" x14ac:dyDescent="0.25">
      <c r="C17">
        <v>3</v>
      </c>
      <c r="D17" t="s">
        <v>263</v>
      </c>
      <c r="E17" s="16">
        <v>0.17030547079034275</v>
      </c>
    </row>
    <row r="18" spans="3:5" x14ac:dyDescent="0.25">
      <c r="C18">
        <v>4</v>
      </c>
      <c r="D18" t="s">
        <v>56</v>
      </c>
      <c r="E18" s="16">
        <v>6.9779930138259227E-2</v>
      </c>
    </row>
    <row r="19" spans="3:5" x14ac:dyDescent="0.25">
      <c r="C19">
        <v>5</v>
      </c>
      <c r="D19" t="s">
        <v>44</v>
      </c>
      <c r="E19" s="16">
        <v>6.9270117834049474E-2</v>
      </c>
    </row>
    <row r="20" spans="3:5" x14ac:dyDescent="0.25">
      <c r="C20" s="244" t="s">
        <v>172</v>
      </c>
      <c r="D20" s="244"/>
      <c r="E20" s="17">
        <v>0.8181334738918028</v>
      </c>
    </row>
    <row r="21" spans="3:5" x14ac:dyDescent="0.25">
      <c r="C21">
        <v>6</v>
      </c>
      <c r="D21" t="s">
        <v>46</v>
      </c>
      <c r="E21" s="16">
        <v>6.8365338337114417E-2</v>
      </c>
    </row>
    <row r="22" spans="3:5" x14ac:dyDescent="0.25">
      <c r="C22">
        <v>7</v>
      </c>
      <c r="D22" t="s">
        <v>43</v>
      </c>
      <c r="E22" s="16">
        <v>6.7968426879200031E-2</v>
      </c>
    </row>
    <row r="23" spans="3:5" x14ac:dyDescent="0.25">
      <c r="C23">
        <v>8</v>
      </c>
      <c r="D23" t="s">
        <v>255</v>
      </c>
      <c r="E23" s="16">
        <v>3.9975592870753973E-2</v>
      </c>
    </row>
    <row r="24" spans="3:5" x14ac:dyDescent="0.25">
      <c r="C24">
        <v>9</v>
      </c>
      <c r="D24" t="s">
        <v>59</v>
      </c>
      <c r="E24" s="16">
        <v>3.0026308144454374E-3</v>
      </c>
    </row>
    <row r="25" spans="3:5" x14ac:dyDescent="0.25">
      <c r="C25">
        <v>10</v>
      </c>
      <c r="D25" t="s">
        <v>51</v>
      </c>
      <c r="E25" s="16">
        <v>2.4040424238375687E-3</v>
      </c>
    </row>
    <row r="26" spans="3:5" x14ac:dyDescent="0.25">
      <c r="C26" s="244" t="s">
        <v>173</v>
      </c>
      <c r="D26" s="244"/>
      <c r="E26" s="17">
        <v>0.99984950521715432</v>
      </c>
    </row>
    <row r="27" spans="3:5" x14ac:dyDescent="0.25">
      <c r="C27" s="246" t="s">
        <v>54</v>
      </c>
      <c r="D27" s="246"/>
      <c r="E27" s="16">
        <v>1.5049478284572443E-4</v>
      </c>
    </row>
    <row r="28" spans="3:5" x14ac:dyDescent="0.25">
      <c r="C28" s="244" t="s">
        <v>3</v>
      </c>
      <c r="D28" s="244"/>
      <c r="E28" s="17">
        <v>1</v>
      </c>
    </row>
  </sheetData>
  <mergeCells count="6">
    <mergeCell ref="C28:D28"/>
    <mergeCell ref="C2:G2"/>
    <mergeCell ref="C13:G13"/>
    <mergeCell ref="C20:D20"/>
    <mergeCell ref="C26:D26"/>
    <mergeCell ref="C27:D27"/>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23071-E8C5-4539-9261-D82B1115E886}">
  <dimension ref="C2:N11"/>
  <sheetViews>
    <sheetView workbookViewId="0">
      <selection activeCell="I27" sqref="I27"/>
    </sheetView>
  </sheetViews>
  <sheetFormatPr defaultRowHeight="15" x14ac:dyDescent="0.25"/>
  <cols>
    <col min="3" max="3" width="18.5703125" customWidth="1"/>
    <col min="4" max="5" width="12.7109375" bestFit="1" customWidth="1"/>
  </cols>
  <sheetData>
    <row r="2" spans="3:14" x14ac:dyDescent="0.25">
      <c r="C2" s="247" t="s">
        <v>265</v>
      </c>
      <c r="D2" s="247"/>
      <c r="E2" s="247"/>
      <c r="F2" s="247"/>
      <c r="G2" s="247"/>
      <c r="H2" s="247"/>
      <c r="I2" s="247"/>
      <c r="J2" s="247"/>
      <c r="K2" s="247"/>
      <c r="L2" s="247"/>
      <c r="M2" s="247"/>
      <c r="N2" s="247"/>
    </row>
    <row r="4" spans="3:14" x14ac:dyDescent="0.25">
      <c r="D4" s="1">
        <v>2023</v>
      </c>
      <c r="E4" s="1">
        <v>2024</v>
      </c>
    </row>
    <row r="5" spans="3:14" x14ac:dyDescent="0.25">
      <c r="C5" s="12" t="s">
        <v>1</v>
      </c>
      <c r="D5" s="4">
        <v>2178070916.6199999</v>
      </c>
      <c r="E5" s="4">
        <v>2869151631.8100004</v>
      </c>
    </row>
    <row r="6" spans="3:14" x14ac:dyDescent="0.25">
      <c r="C6" s="12" t="s">
        <v>2</v>
      </c>
      <c r="D6" s="4">
        <v>767961859.16000021</v>
      </c>
      <c r="E6" s="4">
        <v>764425491.43999994</v>
      </c>
    </row>
    <row r="7" spans="3:14" x14ac:dyDescent="0.25">
      <c r="C7" s="12" t="s">
        <v>3</v>
      </c>
      <c r="D7" s="18">
        <v>2946032775.7800002</v>
      </c>
      <c r="E7" s="18">
        <v>3633577123.2500005</v>
      </c>
    </row>
    <row r="8" spans="3:14" x14ac:dyDescent="0.25">
      <c r="C8" s="12" t="s">
        <v>4</v>
      </c>
      <c r="D8" s="19">
        <v>0.73932338245738882</v>
      </c>
      <c r="E8" s="19">
        <v>0.78962177889421792</v>
      </c>
    </row>
    <row r="9" spans="3:14" x14ac:dyDescent="0.25">
      <c r="C9" s="12" t="s">
        <v>5</v>
      </c>
      <c r="D9" s="19">
        <v>0.26067661754261112</v>
      </c>
      <c r="E9" s="19">
        <v>0.210378221105782</v>
      </c>
    </row>
    <row r="11" spans="3:14" x14ac:dyDescent="0.25">
      <c r="C11" s="8" t="s">
        <v>266</v>
      </c>
    </row>
  </sheetData>
  <mergeCells count="1">
    <mergeCell ref="C2:N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460BA-5D65-42DE-BDFF-8E66F61DA8CC}">
  <dimension ref="C2:H38"/>
  <sheetViews>
    <sheetView topLeftCell="A7" zoomScale="90" zoomScaleNormal="90" workbookViewId="0">
      <selection activeCell="C38" sqref="C38"/>
    </sheetView>
  </sheetViews>
  <sheetFormatPr defaultRowHeight="15" x14ac:dyDescent="0.25"/>
  <cols>
    <col min="3" max="3" width="46.5703125" customWidth="1"/>
    <col min="4" max="4" width="20.42578125" bestFit="1" customWidth="1"/>
    <col min="5" max="5" width="12.5703125" bestFit="1" customWidth="1"/>
  </cols>
  <sheetData>
    <row r="2" spans="3:8" x14ac:dyDescent="0.25">
      <c r="C2" s="247" t="s">
        <v>296</v>
      </c>
      <c r="D2" s="247"/>
      <c r="E2" s="247"/>
      <c r="F2" s="247"/>
      <c r="G2" s="247"/>
      <c r="H2" s="247"/>
    </row>
    <row r="4" spans="3:8" x14ac:dyDescent="0.25">
      <c r="C4" s="12" t="s">
        <v>267</v>
      </c>
      <c r="D4" s="12" t="s">
        <v>0</v>
      </c>
      <c r="E4" s="12" t="s">
        <v>176</v>
      </c>
    </row>
    <row r="5" spans="3:8" x14ac:dyDescent="0.25">
      <c r="C5" t="s">
        <v>268</v>
      </c>
      <c r="D5" s="5">
        <v>5780261.7936816989</v>
      </c>
      <c r="E5" s="33">
        <v>2.0146240197264262E-3</v>
      </c>
      <c r="F5" s="50"/>
    </row>
    <row r="6" spans="3:8" x14ac:dyDescent="0.25">
      <c r="C6" t="s">
        <v>269</v>
      </c>
      <c r="D6" s="5">
        <v>84983684.016345292</v>
      </c>
      <c r="E6" s="33">
        <v>2.9619795299118942E-2</v>
      </c>
    </row>
    <row r="7" spans="3:8" x14ac:dyDescent="0.25">
      <c r="C7" t="s">
        <v>270</v>
      </c>
      <c r="D7" s="5">
        <v>125021184.13</v>
      </c>
      <c r="E7" s="33">
        <v>4.3574268694586402E-2</v>
      </c>
    </row>
    <row r="8" spans="3:8" x14ac:dyDescent="0.25">
      <c r="C8" t="s">
        <v>271</v>
      </c>
      <c r="D8" s="5">
        <v>0</v>
      </c>
      <c r="E8" s="33">
        <v>0</v>
      </c>
    </row>
    <row r="9" spans="3:8" x14ac:dyDescent="0.25">
      <c r="C9" t="s">
        <v>272</v>
      </c>
      <c r="D9" s="5">
        <v>0</v>
      </c>
      <c r="E9" s="33">
        <v>0</v>
      </c>
    </row>
    <row r="10" spans="3:8" x14ac:dyDescent="0.25">
      <c r="C10" t="s">
        <v>273</v>
      </c>
      <c r="D10" s="5">
        <v>0</v>
      </c>
      <c r="E10" s="33">
        <v>0</v>
      </c>
    </row>
    <row r="11" spans="3:8" x14ac:dyDescent="0.25">
      <c r="C11" t="s">
        <v>274</v>
      </c>
      <c r="D11" s="5">
        <v>1699433</v>
      </c>
      <c r="E11" s="33">
        <v>5.9231202044484309E-4</v>
      </c>
    </row>
    <row r="12" spans="3:8" x14ac:dyDescent="0.25">
      <c r="C12" s="12" t="s">
        <v>275</v>
      </c>
      <c r="D12" s="22">
        <v>188327420.61000001</v>
      </c>
      <c r="E12" s="35">
        <v>6.5638713033508767E-2</v>
      </c>
    </row>
    <row r="13" spans="3:8" x14ac:dyDescent="0.25">
      <c r="C13" t="s">
        <v>276</v>
      </c>
      <c r="D13" s="5">
        <v>168844539.81999999</v>
      </c>
      <c r="E13" s="33">
        <v>5.8848245574767567E-2</v>
      </c>
    </row>
    <row r="14" spans="3:8" x14ac:dyDescent="0.25">
      <c r="C14" s="12" t="s">
        <v>277</v>
      </c>
      <c r="D14" s="22">
        <v>1943957111.1900001</v>
      </c>
      <c r="E14" s="35">
        <v>0.67753725165220957</v>
      </c>
    </row>
    <row r="15" spans="3:8" x14ac:dyDescent="0.25">
      <c r="C15" t="s">
        <v>278</v>
      </c>
      <c r="D15" s="5">
        <v>0</v>
      </c>
      <c r="E15" s="33">
        <v>0</v>
      </c>
    </row>
    <row r="16" spans="3:8" x14ac:dyDescent="0.25">
      <c r="C16" t="s">
        <v>279</v>
      </c>
      <c r="D16" s="5">
        <v>0</v>
      </c>
      <c r="E16" s="33">
        <v>0</v>
      </c>
    </row>
    <row r="17" spans="3:5" x14ac:dyDescent="0.25">
      <c r="C17" t="s">
        <v>280</v>
      </c>
      <c r="D17" s="5">
        <v>30075212.079999998</v>
      </c>
      <c r="E17" s="33">
        <v>1.0482266516192136E-2</v>
      </c>
    </row>
    <row r="18" spans="3:5" x14ac:dyDescent="0.25">
      <c r="C18" s="12" t="s">
        <v>281</v>
      </c>
      <c r="D18" s="22">
        <v>168207386.5</v>
      </c>
      <c r="E18" s="35">
        <v>5.8626175289971202E-2</v>
      </c>
    </row>
    <row r="19" spans="3:5" x14ac:dyDescent="0.25">
      <c r="C19" t="s">
        <v>282</v>
      </c>
      <c r="D19" s="5">
        <v>9495444</v>
      </c>
      <c r="E19" s="33">
        <v>3.3094953556044061E-3</v>
      </c>
    </row>
    <row r="20" spans="3:5" x14ac:dyDescent="0.25">
      <c r="C20" s="12" t="s">
        <v>283</v>
      </c>
      <c r="D20" s="22">
        <v>134013326.139973</v>
      </c>
      <c r="E20" s="35">
        <v>4.670834564969676E-2</v>
      </c>
    </row>
    <row r="21" spans="3:5" x14ac:dyDescent="0.25">
      <c r="C21" t="s">
        <v>284</v>
      </c>
      <c r="D21" s="5">
        <v>0</v>
      </c>
      <c r="E21" s="33">
        <v>0</v>
      </c>
    </row>
    <row r="22" spans="3:5" x14ac:dyDescent="0.25">
      <c r="C22" t="s">
        <v>285</v>
      </c>
      <c r="D22" s="5">
        <v>8746628.5299999993</v>
      </c>
      <c r="E22" s="33">
        <v>3.0485068941728259E-3</v>
      </c>
    </row>
    <row r="23" spans="3:5" x14ac:dyDescent="0.25">
      <c r="C23" s="12" t="s">
        <v>55</v>
      </c>
      <c r="D23" s="22">
        <v>2869151631.8100004</v>
      </c>
      <c r="E23" s="35">
        <v>1</v>
      </c>
    </row>
    <row r="24" spans="3:5" x14ac:dyDescent="0.25">
      <c r="D24" s="30"/>
      <c r="E24" s="30"/>
    </row>
    <row r="25" spans="3:5" x14ac:dyDescent="0.25">
      <c r="D25" s="30"/>
      <c r="E25" s="30"/>
    </row>
    <row r="26" spans="3:5" x14ac:dyDescent="0.25">
      <c r="C26" t="s">
        <v>286</v>
      </c>
      <c r="D26" s="67" t="s">
        <v>0</v>
      </c>
      <c r="E26" s="67" t="s">
        <v>176</v>
      </c>
    </row>
    <row r="27" spans="3:5" x14ac:dyDescent="0.25">
      <c r="C27" s="12" t="s">
        <v>287</v>
      </c>
      <c r="D27" s="22">
        <v>501373749.47797704</v>
      </c>
      <c r="E27" s="35">
        <f>D27/$D$36</f>
        <v>0.65588308486874947</v>
      </c>
    </row>
    <row r="28" spans="3:5" x14ac:dyDescent="0.25">
      <c r="C28" t="s">
        <v>288</v>
      </c>
      <c r="D28" s="5"/>
      <c r="E28" s="68">
        <f t="shared" ref="E28:E36" si="0">D28/$D$36</f>
        <v>0</v>
      </c>
    </row>
    <row r="29" spans="3:5" x14ac:dyDescent="0.25">
      <c r="C29" s="12" t="s">
        <v>289</v>
      </c>
      <c r="D29" s="22">
        <v>137529833.80202299</v>
      </c>
      <c r="E29" s="35">
        <f t="shared" si="0"/>
        <v>0.17991267342870626</v>
      </c>
    </row>
    <row r="30" spans="3:5" x14ac:dyDescent="0.25">
      <c r="C30" t="s">
        <v>290</v>
      </c>
      <c r="D30" s="5">
        <v>0</v>
      </c>
      <c r="E30" s="68">
        <f t="shared" si="0"/>
        <v>0</v>
      </c>
    </row>
    <row r="31" spans="3:5" x14ac:dyDescent="0.25">
      <c r="C31" t="s">
        <v>291</v>
      </c>
      <c r="D31" s="22">
        <v>0</v>
      </c>
      <c r="E31" s="68">
        <f t="shared" si="0"/>
        <v>0</v>
      </c>
    </row>
    <row r="32" spans="3:5" x14ac:dyDescent="0.25">
      <c r="C32" t="s">
        <v>292</v>
      </c>
      <c r="D32" s="5">
        <v>0</v>
      </c>
      <c r="E32" s="68">
        <f t="shared" si="0"/>
        <v>0</v>
      </c>
    </row>
    <row r="33" spans="3:5" x14ac:dyDescent="0.25">
      <c r="C33" t="s">
        <v>293</v>
      </c>
      <c r="D33" s="5">
        <v>0</v>
      </c>
      <c r="E33" s="68">
        <f t="shared" si="0"/>
        <v>0</v>
      </c>
    </row>
    <row r="34" spans="3:5" x14ac:dyDescent="0.25">
      <c r="C34" t="s">
        <v>268</v>
      </c>
      <c r="D34" s="5">
        <v>125521908.15999997</v>
      </c>
      <c r="E34" s="68">
        <f t="shared" si="0"/>
        <v>0.1642042417025443</v>
      </c>
    </row>
    <row r="35" spans="3:5" x14ac:dyDescent="0.25">
      <c r="C35" t="s">
        <v>294</v>
      </c>
      <c r="D35" s="5">
        <v>0</v>
      </c>
      <c r="E35" s="68">
        <f t="shared" si="0"/>
        <v>0</v>
      </c>
    </row>
    <row r="36" spans="3:5" x14ac:dyDescent="0.25">
      <c r="C36" s="12" t="s">
        <v>55</v>
      </c>
      <c r="D36" s="22">
        <v>764425491.43999994</v>
      </c>
      <c r="E36" s="35">
        <f t="shared" si="0"/>
        <v>1</v>
      </c>
    </row>
    <row r="38" spans="3:5" x14ac:dyDescent="0.25">
      <c r="C38" s="8" t="s">
        <v>295</v>
      </c>
    </row>
  </sheetData>
  <mergeCells count="1">
    <mergeCell ref="C2:H2"/>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46E61-502B-4B51-BDFF-7F56660FAE87}">
  <dimension ref="C2:Y75"/>
  <sheetViews>
    <sheetView topLeftCell="L43" workbookViewId="0">
      <selection activeCell="T64" sqref="T64"/>
    </sheetView>
  </sheetViews>
  <sheetFormatPr defaultRowHeight="15" x14ac:dyDescent="0.25"/>
  <cols>
    <col min="3" max="3" width="11" customWidth="1"/>
    <col min="4" max="4" width="11.140625" customWidth="1"/>
    <col min="5" max="6" width="13.85546875" bestFit="1" customWidth="1"/>
    <col min="7" max="7" width="15.28515625" bestFit="1" customWidth="1"/>
    <col min="8" max="8" width="12.28515625" bestFit="1" customWidth="1"/>
    <col min="14" max="14" width="11" customWidth="1"/>
    <col min="15" max="15" width="10.28515625" customWidth="1"/>
    <col min="16" max="16" width="13.85546875" bestFit="1" customWidth="1"/>
    <col min="17" max="17" width="12.7109375" bestFit="1" customWidth="1"/>
    <col min="18" max="18" width="15.28515625" bestFit="1" customWidth="1"/>
  </cols>
  <sheetData>
    <row r="2" spans="3:7" x14ac:dyDescent="0.25">
      <c r="C2" s="9" t="s">
        <v>298</v>
      </c>
      <c r="D2" s="9"/>
      <c r="E2" s="9"/>
      <c r="F2" s="9"/>
    </row>
    <row r="3" spans="3:7" x14ac:dyDescent="0.25">
      <c r="C3" s="253" t="s">
        <v>10</v>
      </c>
      <c r="D3" s="254" t="s">
        <v>12</v>
      </c>
      <c r="E3" s="254"/>
      <c r="F3" s="254"/>
    </row>
    <row r="4" spans="3:7" x14ac:dyDescent="0.25">
      <c r="C4" s="253"/>
      <c r="E4" s="69">
        <v>2023</v>
      </c>
      <c r="F4" s="32">
        <v>2024</v>
      </c>
    </row>
    <row r="5" spans="3:7" x14ac:dyDescent="0.25">
      <c r="C5" s="248" t="s">
        <v>1</v>
      </c>
      <c r="D5" s="70" t="s">
        <v>13</v>
      </c>
      <c r="E5" s="71">
        <v>60776829.930000007</v>
      </c>
      <c r="F5" s="71">
        <v>60406892.793681696</v>
      </c>
      <c r="G5" s="83"/>
    </row>
    <row r="6" spans="3:7" x14ac:dyDescent="0.25">
      <c r="C6" s="248"/>
      <c r="D6" s="72" t="s">
        <v>14</v>
      </c>
      <c r="E6" s="71">
        <v>553506581.28999996</v>
      </c>
      <c r="F6" s="71">
        <v>709871737.01634526</v>
      </c>
      <c r="G6" s="83"/>
    </row>
    <row r="7" spans="3:7" x14ac:dyDescent="0.25">
      <c r="C7" s="248"/>
      <c r="D7" s="72" t="s">
        <v>15</v>
      </c>
      <c r="E7" s="71">
        <v>3671545130</v>
      </c>
      <c r="F7" s="71">
        <v>4071253475.1300001</v>
      </c>
      <c r="G7" s="83"/>
    </row>
    <row r="8" spans="3:7" x14ac:dyDescent="0.25">
      <c r="C8" s="248"/>
      <c r="D8" s="72" t="s">
        <v>16</v>
      </c>
      <c r="E8" s="71">
        <v>7566027</v>
      </c>
      <c r="F8" s="71">
        <v>9016188</v>
      </c>
      <c r="G8" s="83"/>
    </row>
    <row r="9" spans="3:7" x14ac:dyDescent="0.25">
      <c r="C9" s="248"/>
      <c r="D9" s="72" t="s">
        <v>17</v>
      </c>
      <c r="E9" s="71">
        <v>18748784</v>
      </c>
      <c r="F9" s="71">
        <v>37539834</v>
      </c>
      <c r="G9" s="83"/>
    </row>
    <row r="10" spans="3:7" x14ac:dyDescent="0.25">
      <c r="C10" s="248"/>
      <c r="D10" s="72" t="s">
        <v>18</v>
      </c>
      <c r="E10" s="71">
        <v>26854148</v>
      </c>
      <c r="F10" s="71">
        <v>27120595</v>
      </c>
      <c r="G10" s="83"/>
    </row>
    <row r="11" spans="3:7" x14ac:dyDescent="0.25">
      <c r="C11" s="248"/>
      <c r="D11" s="72" t="s">
        <v>19</v>
      </c>
      <c r="E11" s="71">
        <v>35704839</v>
      </c>
      <c r="F11" s="71">
        <v>39239269</v>
      </c>
      <c r="G11" s="83"/>
    </row>
    <row r="12" spans="3:7" x14ac:dyDescent="0.25">
      <c r="C12" s="248"/>
      <c r="D12" s="72" t="s">
        <v>20</v>
      </c>
      <c r="E12" s="71">
        <v>1939124868.8</v>
      </c>
      <c r="F12" s="71">
        <v>2305588674.6099997</v>
      </c>
      <c r="G12" s="83"/>
    </row>
    <row r="13" spans="3:7" x14ac:dyDescent="0.25">
      <c r="C13" s="248"/>
      <c r="D13" s="72" t="s">
        <v>21</v>
      </c>
      <c r="E13" s="71">
        <v>384518853.64999998</v>
      </c>
      <c r="F13" s="71">
        <v>452832065.81999999</v>
      </c>
      <c r="G13" s="83"/>
    </row>
    <row r="14" spans="3:7" x14ac:dyDescent="0.25">
      <c r="C14" s="248"/>
      <c r="D14" s="72" t="s">
        <v>22</v>
      </c>
      <c r="E14" s="71">
        <v>9351519506</v>
      </c>
      <c r="F14" s="71">
        <v>9955854385.1900005</v>
      </c>
      <c r="G14" s="83"/>
    </row>
    <row r="15" spans="3:7" x14ac:dyDescent="0.25">
      <c r="C15" s="248"/>
      <c r="D15" s="72" t="s">
        <v>23</v>
      </c>
      <c r="E15" s="71">
        <v>8243196</v>
      </c>
      <c r="F15" s="71">
        <v>14908360</v>
      </c>
      <c r="G15" s="83"/>
    </row>
    <row r="16" spans="3:7" x14ac:dyDescent="0.25">
      <c r="C16" s="248"/>
      <c r="D16" s="72" t="s">
        <v>24</v>
      </c>
      <c r="E16" s="71">
        <v>13274048</v>
      </c>
      <c r="F16" s="71">
        <v>11300141</v>
      </c>
      <c r="G16" s="83"/>
    </row>
    <row r="17" spans="3:7" x14ac:dyDescent="0.25">
      <c r="C17" s="248"/>
      <c r="D17" s="72" t="s">
        <v>25</v>
      </c>
      <c r="E17" s="71">
        <v>476775843.17000002</v>
      </c>
      <c r="F17" s="71">
        <v>542836750.08000004</v>
      </c>
      <c r="G17" s="83"/>
    </row>
    <row r="18" spans="3:7" x14ac:dyDescent="0.25">
      <c r="C18" s="248"/>
      <c r="D18" s="72" t="s">
        <v>26</v>
      </c>
      <c r="E18" s="71">
        <v>182586397.92000002</v>
      </c>
      <c r="F18" s="71">
        <v>168215917.5</v>
      </c>
      <c r="G18" s="83"/>
    </row>
    <row r="19" spans="3:7" x14ac:dyDescent="0.25">
      <c r="C19" s="248"/>
      <c r="D19" s="72" t="s">
        <v>27</v>
      </c>
      <c r="E19" s="71">
        <v>280270735</v>
      </c>
      <c r="F19" s="71">
        <v>286721001</v>
      </c>
      <c r="G19" s="83"/>
    </row>
    <row r="20" spans="3:7" x14ac:dyDescent="0.25">
      <c r="C20" s="248"/>
      <c r="D20" s="72" t="s">
        <v>28</v>
      </c>
      <c r="E20" s="71">
        <v>174993007.22</v>
      </c>
      <c r="F20" s="71">
        <v>198126962.13997298</v>
      </c>
      <c r="G20" s="83"/>
    </row>
    <row r="21" spans="3:7" x14ac:dyDescent="0.25">
      <c r="C21" s="248"/>
      <c r="D21" s="72" t="s">
        <v>29</v>
      </c>
      <c r="E21" s="71">
        <v>2868855</v>
      </c>
      <c r="F21" s="71">
        <v>1127859</v>
      </c>
      <c r="G21" s="83"/>
    </row>
    <row r="22" spans="3:7" x14ac:dyDescent="0.25">
      <c r="C22" s="248"/>
      <c r="D22" s="72" t="s">
        <v>30</v>
      </c>
      <c r="E22" s="71">
        <v>189624995.63999999</v>
      </c>
      <c r="F22" s="71">
        <v>196293125.53</v>
      </c>
      <c r="G22" s="83"/>
    </row>
    <row r="23" spans="3:7" x14ac:dyDescent="0.25">
      <c r="C23" s="248"/>
      <c r="D23" s="1" t="s">
        <v>3</v>
      </c>
      <c r="E23" s="73">
        <v>17378502645.619999</v>
      </c>
      <c r="F23" s="73">
        <v>19088253232.810001</v>
      </c>
      <c r="G23" s="83"/>
    </row>
    <row r="24" spans="3:7" x14ac:dyDescent="0.25">
      <c r="C24" s="248" t="s">
        <v>2</v>
      </c>
      <c r="D24" s="72" t="s">
        <v>31</v>
      </c>
      <c r="E24" s="71">
        <v>2217481790.1300001</v>
      </c>
      <c r="F24" s="71">
        <v>2561408126.4779768</v>
      </c>
      <c r="G24" s="83"/>
    </row>
    <row r="25" spans="3:7" x14ac:dyDescent="0.25">
      <c r="C25" s="248"/>
      <c r="D25" s="72" t="s">
        <v>32</v>
      </c>
      <c r="E25" s="71">
        <v>8880</v>
      </c>
      <c r="F25" s="71">
        <v>8880</v>
      </c>
      <c r="G25" s="83"/>
    </row>
    <row r="26" spans="3:7" x14ac:dyDescent="0.25">
      <c r="C26" s="248"/>
      <c r="D26" s="72" t="s">
        <v>33</v>
      </c>
      <c r="E26" s="71">
        <v>1050585584.9</v>
      </c>
      <c r="F26" s="71">
        <v>1239580630.8020229</v>
      </c>
      <c r="G26" s="83"/>
    </row>
    <row r="27" spans="3:7" x14ac:dyDescent="0.25">
      <c r="C27" s="248"/>
      <c r="D27" s="72" t="s">
        <v>34</v>
      </c>
      <c r="E27" s="71">
        <v>0</v>
      </c>
      <c r="F27" s="71">
        <v>0</v>
      </c>
      <c r="G27" s="83"/>
    </row>
    <row r="28" spans="3:7" x14ac:dyDescent="0.25">
      <c r="C28" s="248"/>
      <c r="D28" s="72"/>
      <c r="E28" s="71">
        <v>0</v>
      </c>
      <c r="F28" s="71">
        <v>0</v>
      </c>
      <c r="G28" s="83"/>
    </row>
    <row r="29" spans="3:7" x14ac:dyDescent="0.25">
      <c r="C29" s="248"/>
      <c r="D29" s="72" t="s">
        <v>36</v>
      </c>
      <c r="E29" s="71">
        <v>0</v>
      </c>
      <c r="F29" s="71">
        <v>0</v>
      </c>
      <c r="G29" s="83"/>
    </row>
    <row r="30" spans="3:7" x14ac:dyDescent="0.25">
      <c r="C30" s="248"/>
      <c r="D30" s="72" t="s">
        <v>37</v>
      </c>
      <c r="E30" s="71">
        <v>0</v>
      </c>
      <c r="F30" s="71">
        <v>0</v>
      </c>
      <c r="G30" s="83"/>
    </row>
    <row r="31" spans="3:7" x14ac:dyDescent="0.25">
      <c r="C31" s="248"/>
      <c r="D31" s="72" t="s">
        <v>13</v>
      </c>
      <c r="E31" s="71">
        <v>128073925.13</v>
      </c>
      <c r="F31" s="71">
        <v>143618511.15999997</v>
      </c>
      <c r="G31" s="83"/>
    </row>
    <row r="32" spans="3:7" x14ac:dyDescent="0.25">
      <c r="C32" s="248"/>
      <c r="D32" s="72" t="s">
        <v>14</v>
      </c>
      <c r="E32" s="71">
        <v>337837575</v>
      </c>
      <c r="F32" s="71">
        <v>394441196</v>
      </c>
      <c r="G32" s="83"/>
    </row>
    <row r="33" spans="3:25" x14ac:dyDescent="0.25">
      <c r="C33" s="248"/>
      <c r="D33" s="1" t="s">
        <v>3</v>
      </c>
      <c r="E33" s="73">
        <v>3733987755.1600003</v>
      </c>
      <c r="F33" s="73">
        <v>4339057344.4399996</v>
      </c>
      <c r="G33" s="83"/>
    </row>
    <row r="34" spans="3:25" x14ac:dyDescent="0.25">
      <c r="C34" s="248" t="s">
        <v>3</v>
      </c>
      <c r="D34" s="248"/>
      <c r="E34" s="73">
        <v>21112490400.779999</v>
      </c>
      <c r="F34" s="73">
        <v>23427310577.25</v>
      </c>
      <c r="G34" s="83"/>
    </row>
    <row r="36" spans="3:25" x14ac:dyDescent="0.25">
      <c r="C36" s="8" t="s">
        <v>295</v>
      </c>
    </row>
    <row r="40" spans="3:25" x14ac:dyDescent="0.25">
      <c r="C40" s="252" t="s">
        <v>301</v>
      </c>
      <c r="D40" s="252"/>
      <c r="E40" s="252"/>
      <c r="F40" s="252"/>
      <c r="G40" s="252"/>
      <c r="H40" s="252"/>
      <c r="I40" s="252"/>
      <c r="J40" s="252"/>
      <c r="K40" s="252"/>
      <c r="L40" s="252"/>
      <c r="M40" s="252"/>
      <c r="N40" s="252" t="s">
        <v>302</v>
      </c>
      <c r="O40" s="252"/>
      <c r="P40" s="252"/>
      <c r="Q40" s="252"/>
      <c r="R40" s="252"/>
      <c r="S40" s="252"/>
      <c r="T40" s="252"/>
      <c r="U40" s="252"/>
      <c r="V40" s="252"/>
      <c r="W40" s="252"/>
      <c r="X40" s="252"/>
      <c r="Y40" s="252"/>
    </row>
    <row r="41" spans="3:25" x14ac:dyDescent="0.25">
      <c r="C41" s="252"/>
      <c r="D41" s="252"/>
      <c r="E41" s="252"/>
      <c r="F41" s="252"/>
      <c r="G41" s="252"/>
      <c r="H41" s="252"/>
      <c r="I41" s="252"/>
      <c r="J41" s="252"/>
      <c r="K41" s="252"/>
      <c r="L41" s="252"/>
      <c r="M41" s="252"/>
      <c r="N41" s="252"/>
      <c r="O41" s="252"/>
      <c r="P41" s="252"/>
      <c r="Q41" s="252"/>
      <c r="R41" s="252"/>
      <c r="S41" s="252"/>
      <c r="T41" s="252"/>
      <c r="U41" s="252"/>
      <c r="V41" s="252"/>
      <c r="W41" s="252"/>
      <c r="X41" s="252"/>
      <c r="Y41" s="252"/>
    </row>
    <row r="42" spans="3:25" x14ac:dyDescent="0.25">
      <c r="C42" s="253" t="s">
        <v>10</v>
      </c>
      <c r="D42" s="254" t="s">
        <v>12</v>
      </c>
      <c r="E42" s="254"/>
      <c r="F42" s="254"/>
      <c r="G42" s="254"/>
      <c r="M42" s="42"/>
      <c r="N42" s="248" t="s">
        <v>10</v>
      </c>
      <c r="O42" s="243" t="s">
        <v>12</v>
      </c>
      <c r="P42" s="243"/>
      <c r="Q42" s="243"/>
      <c r="R42" s="243"/>
    </row>
    <row r="43" spans="3:25" ht="30" x14ac:dyDescent="0.25">
      <c r="C43" s="253"/>
      <c r="D43" s="69" t="s">
        <v>11</v>
      </c>
      <c r="E43" s="32" t="s">
        <v>299</v>
      </c>
      <c r="F43" s="32" t="s">
        <v>300</v>
      </c>
      <c r="G43" s="32" t="s">
        <v>297</v>
      </c>
      <c r="M43" s="42"/>
      <c r="N43" s="248"/>
      <c r="O43" s="32" t="s">
        <v>11</v>
      </c>
      <c r="P43" s="32" t="s">
        <v>303</v>
      </c>
      <c r="Q43" s="32" t="s">
        <v>304</v>
      </c>
      <c r="R43" s="1" t="s">
        <v>297</v>
      </c>
    </row>
    <row r="44" spans="3:25" x14ac:dyDescent="0.25">
      <c r="C44" s="248" t="s">
        <v>1</v>
      </c>
      <c r="D44" s="72" t="s">
        <v>13</v>
      </c>
      <c r="E44" s="74">
        <v>54626631</v>
      </c>
      <c r="F44" s="74">
        <v>5780261.7936816989</v>
      </c>
      <c r="G44" s="22">
        <f>SUM(E44:F44)</f>
        <v>60406892.793681696</v>
      </c>
      <c r="N44" s="248" t="s">
        <v>1</v>
      </c>
      <c r="O44" s="70" t="s">
        <v>13</v>
      </c>
      <c r="P44" s="75">
        <v>53890446.000000007</v>
      </c>
      <c r="Q44" s="75">
        <v>6886383.9299999997</v>
      </c>
      <c r="R44" s="63">
        <f>SUM(P44:Q44)</f>
        <v>60776829.930000007</v>
      </c>
    </row>
    <row r="45" spans="3:25" x14ac:dyDescent="0.25">
      <c r="C45" s="248"/>
      <c r="D45" s="72" t="s">
        <v>14</v>
      </c>
      <c r="E45" s="76">
        <v>624888053</v>
      </c>
      <c r="F45" s="76">
        <v>84983684.016345292</v>
      </c>
      <c r="G45" s="5">
        <f t="shared" ref="G45:G73" si="0">SUM(E45:F45)</f>
        <v>709871737.01634526</v>
      </c>
      <c r="N45" s="248"/>
      <c r="O45" s="72" t="s">
        <v>14</v>
      </c>
      <c r="P45" s="75">
        <v>475408242</v>
      </c>
      <c r="Q45" s="75">
        <v>78098339.289999992</v>
      </c>
      <c r="R45" s="63">
        <f t="shared" ref="R45:R71" si="1">SUM(P45:Q45)</f>
        <v>553506581.28999996</v>
      </c>
    </row>
    <row r="46" spans="3:25" x14ac:dyDescent="0.25">
      <c r="C46" s="248"/>
      <c r="D46" s="72" t="s">
        <v>15</v>
      </c>
      <c r="E46" s="76">
        <v>3946232291</v>
      </c>
      <c r="F46" s="76">
        <v>125021184.13</v>
      </c>
      <c r="G46" s="5">
        <f t="shared" si="0"/>
        <v>4071253475.1300001</v>
      </c>
      <c r="N46" s="248"/>
      <c r="O46" s="72" t="s">
        <v>15</v>
      </c>
      <c r="P46" s="75">
        <v>3546263052</v>
      </c>
      <c r="Q46" s="75">
        <v>125282078</v>
      </c>
      <c r="R46" s="63">
        <f t="shared" si="1"/>
        <v>3671545130</v>
      </c>
    </row>
    <row r="47" spans="3:25" x14ac:dyDescent="0.25">
      <c r="C47" s="248"/>
      <c r="D47" s="72" t="s">
        <v>16</v>
      </c>
      <c r="E47" s="76">
        <v>9016188</v>
      </c>
      <c r="F47" s="76">
        <v>0</v>
      </c>
      <c r="G47" s="5">
        <f t="shared" si="0"/>
        <v>9016188</v>
      </c>
      <c r="N47" s="248"/>
      <c r="O47" s="72" t="s">
        <v>16</v>
      </c>
      <c r="P47" s="75">
        <v>7566027</v>
      </c>
      <c r="Q47" s="75">
        <v>0</v>
      </c>
      <c r="R47" s="63">
        <f t="shared" si="1"/>
        <v>7566027</v>
      </c>
    </row>
    <row r="48" spans="3:25" x14ac:dyDescent="0.25">
      <c r="C48" s="248"/>
      <c r="D48" s="72" t="s">
        <v>17</v>
      </c>
      <c r="E48" s="76">
        <v>37539834</v>
      </c>
      <c r="F48" s="76">
        <v>0</v>
      </c>
      <c r="G48" s="5">
        <f t="shared" si="0"/>
        <v>37539834</v>
      </c>
      <c r="N48" s="248"/>
      <c r="O48" s="72" t="s">
        <v>17</v>
      </c>
      <c r="P48" s="75">
        <v>18748784</v>
      </c>
      <c r="Q48" s="75">
        <v>0</v>
      </c>
      <c r="R48" s="63">
        <f t="shared" si="1"/>
        <v>18748784</v>
      </c>
    </row>
    <row r="49" spans="3:18" x14ac:dyDescent="0.25">
      <c r="C49" s="248"/>
      <c r="D49" s="72" t="s">
        <v>18</v>
      </c>
      <c r="E49" s="76">
        <v>27120595</v>
      </c>
      <c r="F49" s="76">
        <v>0</v>
      </c>
      <c r="G49" s="5">
        <f t="shared" si="0"/>
        <v>27120595</v>
      </c>
      <c r="N49" s="248"/>
      <c r="O49" s="72" t="s">
        <v>18</v>
      </c>
      <c r="P49" s="75">
        <v>26854148</v>
      </c>
      <c r="Q49" s="75">
        <v>0</v>
      </c>
      <c r="R49" s="63">
        <f t="shared" si="1"/>
        <v>26854148</v>
      </c>
    </row>
    <row r="50" spans="3:18" x14ac:dyDescent="0.25">
      <c r="C50" s="248"/>
      <c r="D50" s="72" t="s">
        <v>19</v>
      </c>
      <c r="E50" s="76">
        <v>37539836</v>
      </c>
      <c r="F50" s="76">
        <v>1699433</v>
      </c>
      <c r="G50" s="5">
        <f t="shared" si="0"/>
        <v>39239269</v>
      </c>
      <c r="N50" s="248"/>
      <c r="O50" s="72" t="s">
        <v>19</v>
      </c>
      <c r="P50" s="75">
        <v>34445491</v>
      </c>
      <c r="Q50" s="75">
        <v>1259348</v>
      </c>
      <c r="R50" s="63">
        <f t="shared" si="1"/>
        <v>35704839</v>
      </c>
    </row>
    <row r="51" spans="3:18" x14ac:dyDescent="0.25">
      <c r="C51" s="248"/>
      <c r="D51" s="72" t="s">
        <v>20</v>
      </c>
      <c r="E51" s="76">
        <v>2117261253.9999998</v>
      </c>
      <c r="F51" s="76">
        <v>188327420.61000001</v>
      </c>
      <c r="G51" s="5">
        <f t="shared" si="0"/>
        <v>2305588674.6099997</v>
      </c>
      <c r="N51" s="248"/>
      <c r="O51" s="72" t="s">
        <v>20</v>
      </c>
      <c r="P51" s="75">
        <v>1787847287</v>
      </c>
      <c r="Q51" s="75">
        <v>151277581.80000001</v>
      </c>
      <c r="R51" s="63">
        <f t="shared" si="1"/>
        <v>1939124868.8</v>
      </c>
    </row>
    <row r="52" spans="3:18" x14ac:dyDescent="0.25">
      <c r="C52" s="248"/>
      <c r="D52" s="72" t="s">
        <v>21</v>
      </c>
      <c r="E52" s="76">
        <v>283987526</v>
      </c>
      <c r="F52" s="76">
        <v>168844539.81999999</v>
      </c>
      <c r="G52" s="5">
        <f t="shared" si="0"/>
        <v>452832065.81999999</v>
      </c>
      <c r="N52" s="248"/>
      <c r="O52" s="72" t="s">
        <v>21</v>
      </c>
      <c r="P52" s="75">
        <v>255304877</v>
      </c>
      <c r="Q52" s="75">
        <v>129213976.65000001</v>
      </c>
      <c r="R52" s="63">
        <f t="shared" si="1"/>
        <v>384518853.64999998</v>
      </c>
    </row>
    <row r="53" spans="3:18" x14ac:dyDescent="0.25">
      <c r="C53" s="248"/>
      <c r="D53" s="72" t="s">
        <v>22</v>
      </c>
      <c r="E53" s="76">
        <v>8011897274</v>
      </c>
      <c r="F53" s="76">
        <v>1943957111.1900001</v>
      </c>
      <c r="G53" s="5">
        <f t="shared" si="0"/>
        <v>9955854385.1900005</v>
      </c>
      <c r="N53" s="248"/>
      <c r="O53" s="72" t="s">
        <v>22</v>
      </c>
      <c r="P53" s="75">
        <v>8010816320</v>
      </c>
      <c r="Q53" s="75">
        <v>1340703186</v>
      </c>
      <c r="R53" s="63">
        <f t="shared" si="1"/>
        <v>9351519506</v>
      </c>
    </row>
    <row r="54" spans="3:18" x14ac:dyDescent="0.25">
      <c r="C54" s="248"/>
      <c r="D54" s="72" t="s">
        <v>23</v>
      </c>
      <c r="E54" s="76">
        <v>14908360</v>
      </c>
      <c r="F54" s="76">
        <v>0</v>
      </c>
      <c r="G54" s="5">
        <f t="shared" si="0"/>
        <v>14908360</v>
      </c>
      <c r="N54" s="248"/>
      <c r="O54" s="72" t="s">
        <v>23</v>
      </c>
      <c r="P54" s="75">
        <v>8243196</v>
      </c>
      <c r="Q54" s="75">
        <v>0</v>
      </c>
      <c r="R54" s="63">
        <f t="shared" si="1"/>
        <v>8243196</v>
      </c>
    </row>
    <row r="55" spans="3:18" x14ac:dyDescent="0.25">
      <c r="C55" s="248"/>
      <c r="D55" s="72" t="s">
        <v>24</v>
      </c>
      <c r="E55" s="76">
        <v>11300141</v>
      </c>
      <c r="F55" s="76">
        <v>0</v>
      </c>
      <c r="G55" s="5">
        <f t="shared" si="0"/>
        <v>11300141</v>
      </c>
      <c r="N55" s="248"/>
      <c r="O55" s="72" t="s">
        <v>24</v>
      </c>
      <c r="P55" s="75">
        <v>13274048</v>
      </c>
      <c r="Q55" s="75">
        <v>0</v>
      </c>
      <c r="R55" s="63">
        <f t="shared" si="1"/>
        <v>13274048</v>
      </c>
    </row>
    <row r="56" spans="3:18" x14ac:dyDescent="0.25">
      <c r="C56" s="248"/>
      <c r="D56" s="72" t="s">
        <v>25</v>
      </c>
      <c r="E56" s="76">
        <v>512761538.00000006</v>
      </c>
      <c r="F56" s="76">
        <v>30075212.079999998</v>
      </c>
      <c r="G56" s="5">
        <f t="shared" si="0"/>
        <v>542836750.08000004</v>
      </c>
      <c r="N56" s="248"/>
      <c r="O56" s="72" t="s">
        <v>25</v>
      </c>
      <c r="P56" s="75">
        <v>450967527</v>
      </c>
      <c r="Q56" s="75">
        <v>25808316.170000002</v>
      </c>
      <c r="R56" s="63">
        <f t="shared" si="1"/>
        <v>476775843.17000002</v>
      </c>
    </row>
    <row r="57" spans="3:18" x14ac:dyDescent="0.25">
      <c r="C57" s="248"/>
      <c r="D57" s="72" t="s">
        <v>26</v>
      </c>
      <c r="E57" s="76">
        <v>8531</v>
      </c>
      <c r="F57" s="76">
        <v>168207386.5</v>
      </c>
      <c r="G57" s="5">
        <f t="shared" si="0"/>
        <v>168215917.5</v>
      </c>
      <c r="N57" s="248"/>
      <c r="O57" s="72" t="s">
        <v>26</v>
      </c>
      <c r="P57" s="75">
        <v>419729.99999999994</v>
      </c>
      <c r="Q57" s="75">
        <v>182166667.92000002</v>
      </c>
      <c r="R57" s="63">
        <f t="shared" si="1"/>
        <v>182586397.92000002</v>
      </c>
    </row>
    <row r="58" spans="3:18" x14ac:dyDescent="0.25">
      <c r="C58" s="248"/>
      <c r="D58" s="72" t="s">
        <v>27</v>
      </c>
      <c r="E58" s="76">
        <v>277225557</v>
      </c>
      <c r="F58" s="76">
        <v>9495444</v>
      </c>
      <c r="G58" s="5">
        <f t="shared" si="0"/>
        <v>286721001</v>
      </c>
      <c r="N58" s="248"/>
      <c r="O58" s="72" t="s">
        <v>27</v>
      </c>
      <c r="P58" s="75">
        <v>270205916</v>
      </c>
      <c r="Q58" s="75">
        <v>10064819</v>
      </c>
      <c r="R58" s="63">
        <f t="shared" si="1"/>
        <v>280270735</v>
      </c>
    </row>
    <row r="59" spans="3:18" x14ac:dyDescent="0.25">
      <c r="C59" s="248"/>
      <c r="D59" s="72" t="s">
        <v>28</v>
      </c>
      <c r="E59" s="76">
        <v>64113636</v>
      </c>
      <c r="F59" s="76">
        <v>134013326.139973</v>
      </c>
      <c r="G59" s="5">
        <f t="shared" si="0"/>
        <v>198126962.13997298</v>
      </c>
      <c r="N59" s="248"/>
      <c r="O59" s="72" t="s">
        <v>28</v>
      </c>
      <c r="P59" s="75">
        <v>54204907</v>
      </c>
      <c r="Q59" s="75">
        <v>120788100.22</v>
      </c>
      <c r="R59" s="63">
        <f t="shared" si="1"/>
        <v>174993007.22</v>
      </c>
    </row>
    <row r="60" spans="3:18" x14ac:dyDescent="0.25">
      <c r="C60" s="248"/>
      <c r="D60" s="72" t="s">
        <v>29</v>
      </c>
      <c r="E60" s="76">
        <v>1127859</v>
      </c>
      <c r="F60" s="76">
        <v>0</v>
      </c>
      <c r="G60" s="5">
        <f t="shared" si="0"/>
        <v>1127859</v>
      </c>
      <c r="N60" s="248"/>
      <c r="O60" s="72" t="s">
        <v>29</v>
      </c>
      <c r="P60" s="75">
        <v>2868855</v>
      </c>
      <c r="Q60" s="75">
        <v>0</v>
      </c>
      <c r="R60" s="63">
        <f t="shared" si="1"/>
        <v>2868855</v>
      </c>
    </row>
    <row r="61" spans="3:18" x14ac:dyDescent="0.25">
      <c r="C61" s="248"/>
      <c r="D61" s="72" t="s">
        <v>30</v>
      </c>
      <c r="E61" s="76">
        <v>187546497</v>
      </c>
      <c r="F61" s="76">
        <v>8746628.5299999993</v>
      </c>
      <c r="G61" s="5">
        <f t="shared" si="0"/>
        <v>196293125.53</v>
      </c>
      <c r="N61" s="248"/>
      <c r="O61" s="72" t="s">
        <v>30</v>
      </c>
      <c r="P61" s="75">
        <v>183102876</v>
      </c>
      <c r="Q61" s="75">
        <v>6522119.6399999997</v>
      </c>
      <c r="R61" s="63">
        <f t="shared" si="1"/>
        <v>189624995.63999999</v>
      </c>
    </row>
    <row r="62" spans="3:18" x14ac:dyDescent="0.25">
      <c r="C62" s="248"/>
      <c r="D62" s="1" t="s">
        <v>3</v>
      </c>
      <c r="E62" s="77">
        <v>16219101601</v>
      </c>
      <c r="F62" s="77">
        <v>2869151631.8100004</v>
      </c>
      <c r="G62" s="5">
        <f t="shared" si="0"/>
        <v>19088253232.810001</v>
      </c>
      <c r="N62" s="248"/>
      <c r="O62" s="1" t="s">
        <v>3</v>
      </c>
      <c r="P62" s="78">
        <v>15200431729</v>
      </c>
      <c r="Q62" s="78">
        <v>2178070916.6199999</v>
      </c>
      <c r="R62" s="79">
        <f>SUM(P62:Q62)</f>
        <v>17378502645.619999</v>
      </c>
    </row>
    <row r="63" spans="3:18" x14ac:dyDescent="0.25">
      <c r="C63" s="248" t="s">
        <v>2</v>
      </c>
      <c r="D63" s="72" t="s">
        <v>31</v>
      </c>
      <c r="E63" s="76">
        <v>2060034377</v>
      </c>
      <c r="F63" s="76">
        <v>501373749.47797704</v>
      </c>
      <c r="G63" s="5">
        <f t="shared" si="0"/>
        <v>2561408126.4779768</v>
      </c>
      <c r="N63" s="248" t="s">
        <v>2</v>
      </c>
      <c r="O63" s="72" t="s">
        <v>31</v>
      </c>
      <c r="P63" s="75">
        <v>1675157620</v>
      </c>
      <c r="Q63" s="75">
        <v>542324170.13000023</v>
      </c>
      <c r="R63" s="63">
        <f t="shared" si="1"/>
        <v>2217481790.1300001</v>
      </c>
    </row>
    <row r="64" spans="3:18" x14ac:dyDescent="0.25">
      <c r="C64" s="248"/>
      <c r="D64" s="72" t="s">
        <v>32</v>
      </c>
      <c r="E64" s="76">
        <v>8880</v>
      </c>
      <c r="F64" s="76">
        <v>0</v>
      </c>
      <c r="G64" s="5">
        <f t="shared" si="0"/>
        <v>8880</v>
      </c>
      <c r="N64" s="248"/>
      <c r="O64" s="72" t="s">
        <v>32</v>
      </c>
      <c r="P64" s="75">
        <v>8880</v>
      </c>
      <c r="Q64" s="75">
        <v>0</v>
      </c>
      <c r="R64" s="63">
        <f t="shared" si="1"/>
        <v>8880</v>
      </c>
    </row>
    <row r="65" spans="3:18" x14ac:dyDescent="0.25">
      <c r="C65" s="248"/>
      <c r="D65" s="72" t="s">
        <v>33</v>
      </c>
      <c r="E65" s="76">
        <v>1102050797</v>
      </c>
      <c r="F65" s="76">
        <v>137529833.80202299</v>
      </c>
      <c r="G65" s="5">
        <f t="shared" si="0"/>
        <v>1239580630.8020229</v>
      </c>
      <c r="N65" s="248"/>
      <c r="O65" s="72" t="s">
        <v>33</v>
      </c>
      <c r="P65" s="75">
        <v>940875558</v>
      </c>
      <c r="Q65" s="75">
        <v>109710026.89999999</v>
      </c>
      <c r="R65" s="63">
        <f t="shared" si="1"/>
        <v>1050585584.9</v>
      </c>
    </row>
    <row r="66" spans="3:18" x14ac:dyDescent="0.25">
      <c r="C66" s="248"/>
      <c r="D66" s="72" t="s">
        <v>34</v>
      </c>
      <c r="E66" s="80">
        <v>0</v>
      </c>
      <c r="F66" s="76">
        <v>0</v>
      </c>
      <c r="G66" s="5">
        <f t="shared" si="0"/>
        <v>0</v>
      </c>
      <c r="N66" s="248"/>
      <c r="O66" s="72" t="s">
        <v>34</v>
      </c>
      <c r="P66" s="81">
        <v>0</v>
      </c>
      <c r="Q66" s="75">
        <v>0</v>
      </c>
      <c r="R66" s="63">
        <f t="shared" si="1"/>
        <v>0</v>
      </c>
    </row>
    <row r="67" spans="3:18" x14ac:dyDescent="0.25">
      <c r="C67" s="248"/>
      <c r="D67" s="72" t="s">
        <v>35</v>
      </c>
      <c r="E67" s="80">
        <v>0</v>
      </c>
      <c r="F67" s="76">
        <v>0</v>
      </c>
      <c r="G67" s="5">
        <f t="shared" si="0"/>
        <v>0</v>
      </c>
      <c r="N67" s="248"/>
      <c r="O67" s="72" t="s">
        <v>35</v>
      </c>
      <c r="P67" s="81">
        <v>0</v>
      </c>
      <c r="Q67" s="75">
        <v>0</v>
      </c>
      <c r="R67" s="63">
        <f t="shared" si="1"/>
        <v>0</v>
      </c>
    </row>
    <row r="68" spans="3:18" x14ac:dyDescent="0.25">
      <c r="C68" s="248"/>
      <c r="D68" s="72" t="s">
        <v>36</v>
      </c>
      <c r="E68" s="80">
        <v>0</v>
      </c>
      <c r="F68" s="76">
        <v>0</v>
      </c>
      <c r="G68" s="5">
        <f t="shared" si="0"/>
        <v>0</v>
      </c>
      <c r="N68" s="248"/>
      <c r="O68" s="72" t="s">
        <v>36</v>
      </c>
      <c r="P68" s="81">
        <v>0</v>
      </c>
      <c r="Q68" s="75">
        <v>0</v>
      </c>
      <c r="R68" s="63">
        <f t="shared" si="1"/>
        <v>0</v>
      </c>
    </row>
    <row r="69" spans="3:18" x14ac:dyDescent="0.25">
      <c r="C69" s="248"/>
      <c r="D69" s="72" t="s">
        <v>37</v>
      </c>
      <c r="E69" s="80">
        <v>0</v>
      </c>
      <c r="F69" s="76">
        <v>0</v>
      </c>
      <c r="G69" s="5">
        <f t="shared" si="0"/>
        <v>0</v>
      </c>
      <c r="N69" s="248"/>
      <c r="O69" s="72" t="s">
        <v>37</v>
      </c>
      <c r="P69" s="81">
        <v>0</v>
      </c>
      <c r="Q69" s="75">
        <v>0</v>
      </c>
      <c r="R69" s="63">
        <f t="shared" si="1"/>
        <v>0</v>
      </c>
    </row>
    <row r="70" spans="3:18" x14ac:dyDescent="0.25">
      <c r="C70" s="248"/>
      <c r="D70" s="72" t="s">
        <v>13</v>
      </c>
      <c r="E70" s="76">
        <v>18096603</v>
      </c>
      <c r="F70" s="76">
        <v>125521908.15999997</v>
      </c>
      <c r="G70" s="5">
        <f t="shared" si="0"/>
        <v>143618511.15999997</v>
      </c>
      <c r="N70" s="248"/>
      <c r="O70" s="72" t="s">
        <v>13</v>
      </c>
      <c r="P70" s="75">
        <v>12146262.999999998</v>
      </c>
      <c r="Q70" s="75">
        <v>115927662.13</v>
      </c>
      <c r="R70" s="63">
        <f t="shared" si="1"/>
        <v>128073925.13</v>
      </c>
    </row>
    <row r="71" spans="3:18" x14ac:dyDescent="0.25">
      <c r="C71" s="248"/>
      <c r="D71" s="72" t="s">
        <v>14</v>
      </c>
      <c r="E71" s="76">
        <v>394441196</v>
      </c>
      <c r="F71" s="76">
        <v>0</v>
      </c>
      <c r="G71" s="5">
        <f t="shared" si="0"/>
        <v>394441196</v>
      </c>
      <c r="N71" s="248"/>
      <c r="O71" s="72" t="s">
        <v>14</v>
      </c>
      <c r="P71" s="75">
        <v>337837575</v>
      </c>
      <c r="Q71" s="75">
        <v>0</v>
      </c>
      <c r="R71" s="63">
        <f t="shared" si="1"/>
        <v>337837575</v>
      </c>
    </row>
    <row r="72" spans="3:18" x14ac:dyDescent="0.25">
      <c r="C72" s="248"/>
      <c r="D72" s="1" t="s">
        <v>3</v>
      </c>
      <c r="E72" s="77">
        <v>3574631853</v>
      </c>
      <c r="F72" s="77">
        <v>764425491.43999994</v>
      </c>
      <c r="G72" s="5">
        <f t="shared" si="0"/>
        <v>4339057344.4399996</v>
      </c>
      <c r="N72" s="248"/>
      <c r="O72" s="1" t="s">
        <v>3</v>
      </c>
      <c r="P72" s="78">
        <v>2966025896</v>
      </c>
      <c r="Q72" s="78">
        <v>767961859.16000021</v>
      </c>
      <c r="R72" s="79">
        <f>SUM(P72:Q72)</f>
        <v>3733987755.1600003</v>
      </c>
    </row>
    <row r="73" spans="3:18" x14ac:dyDescent="0.25">
      <c r="C73" s="248" t="s">
        <v>3</v>
      </c>
      <c r="D73" s="248"/>
      <c r="E73" s="77">
        <v>19793733454</v>
      </c>
      <c r="F73" s="77">
        <v>3633577123.2500005</v>
      </c>
      <c r="G73" s="22">
        <f t="shared" si="0"/>
        <v>23427310577.25</v>
      </c>
      <c r="N73" s="248" t="s">
        <v>3</v>
      </c>
      <c r="O73" s="248"/>
      <c r="P73" s="78">
        <v>18166457625</v>
      </c>
      <c r="Q73" s="78">
        <v>2946032775.7800002</v>
      </c>
      <c r="R73" s="79">
        <f>SUM(P73:Q73)</f>
        <v>21112490400.779999</v>
      </c>
    </row>
    <row r="74" spans="3:18" x14ac:dyDescent="0.25">
      <c r="E74" s="82"/>
      <c r="F74" s="82"/>
      <c r="G74" s="72"/>
    </row>
    <row r="75" spans="3:18" x14ac:dyDescent="0.25">
      <c r="C75" s="8" t="s">
        <v>295</v>
      </c>
    </row>
  </sheetData>
  <mergeCells count="17">
    <mergeCell ref="C3:C4"/>
    <mergeCell ref="D3:F3"/>
    <mergeCell ref="C5:C23"/>
    <mergeCell ref="C24:C33"/>
    <mergeCell ref="C34:D34"/>
    <mergeCell ref="C63:C72"/>
    <mergeCell ref="N63:N72"/>
    <mergeCell ref="C73:D73"/>
    <mergeCell ref="N73:O73"/>
    <mergeCell ref="N40:Y41"/>
    <mergeCell ref="C42:C43"/>
    <mergeCell ref="D42:G42"/>
    <mergeCell ref="N42:N43"/>
    <mergeCell ref="O42:R42"/>
    <mergeCell ref="C44:C62"/>
    <mergeCell ref="N44:N62"/>
    <mergeCell ref="C40:M41"/>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27B5-621C-47A5-A381-03C9801FBF83}">
  <dimension ref="C2:P11"/>
  <sheetViews>
    <sheetView workbookViewId="0">
      <selection activeCell="D5" sqref="D5:E9"/>
    </sheetView>
  </sheetViews>
  <sheetFormatPr defaultRowHeight="15" x14ac:dyDescent="0.25"/>
  <cols>
    <col min="4" max="4" width="13.28515625" customWidth="1"/>
    <col min="5" max="5" width="15.140625" customWidth="1"/>
  </cols>
  <sheetData>
    <row r="2" spans="3:16" x14ac:dyDescent="0.25">
      <c r="C2" s="247" t="s">
        <v>305</v>
      </c>
      <c r="D2" s="247"/>
      <c r="E2" s="247"/>
      <c r="F2" s="247"/>
      <c r="G2" s="247"/>
      <c r="H2" s="247"/>
      <c r="I2" s="247"/>
      <c r="J2" s="247"/>
      <c r="K2" s="247"/>
      <c r="L2" s="247"/>
      <c r="M2" s="247"/>
      <c r="N2" s="247"/>
      <c r="O2" s="247"/>
      <c r="P2" s="247"/>
    </row>
    <row r="4" spans="3:16" x14ac:dyDescent="0.25">
      <c r="D4" s="15">
        <v>2023</v>
      </c>
      <c r="E4" s="15">
        <v>2024</v>
      </c>
    </row>
    <row r="5" spans="3:16" x14ac:dyDescent="0.25">
      <c r="C5" s="53" t="s">
        <v>1</v>
      </c>
      <c r="D5" s="5">
        <v>646074378.18999994</v>
      </c>
      <c r="E5" s="5">
        <v>1137393663.0999999</v>
      </c>
    </row>
    <row r="6" spans="3:16" x14ac:dyDescent="0.25">
      <c r="C6" s="53" t="s">
        <v>2</v>
      </c>
      <c r="D6" s="5">
        <v>249755016.89000002</v>
      </c>
      <c r="E6" s="5">
        <v>274716238.49000001</v>
      </c>
    </row>
    <row r="7" spans="3:16" x14ac:dyDescent="0.25">
      <c r="C7" s="2" t="s">
        <v>3</v>
      </c>
      <c r="D7" s="22">
        <v>895829395.07999992</v>
      </c>
      <c r="E7" s="22">
        <v>1412109901.5899999</v>
      </c>
    </row>
    <row r="8" spans="3:16" x14ac:dyDescent="0.25">
      <c r="C8" s="2" t="s">
        <v>4</v>
      </c>
      <c r="D8" s="19">
        <v>0.72120247642945878</v>
      </c>
      <c r="E8" s="19">
        <v>0.80545689950854638</v>
      </c>
    </row>
    <row r="9" spans="3:16" x14ac:dyDescent="0.25">
      <c r="C9" s="2" t="s">
        <v>5</v>
      </c>
      <c r="D9" s="19">
        <v>0.27879752357054127</v>
      </c>
      <c r="E9" s="19">
        <v>0.1945431004914536</v>
      </c>
    </row>
    <row r="11" spans="3:16" x14ac:dyDescent="0.25">
      <c r="C11" s="8" t="s">
        <v>295</v>
      </c>
    </row>
  </sheetData>
  <mergeCells count="1">
    <mergeCell ref="C2:P2"/>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7B69-47DD-4C89-AF97-2B4C278679A8}">
  <dimension ref="C2:F37"/>
  <sheetViews>
    <sheetView topLeftCell="B1" zoomScale="85" zoomScaleNormal="85" workbookViewId="0">
      <selection activeCell="D24" sqref="D24"/>
    </sheetView>
  </sheetViews>
  <sheetFormatPr defaultRowHeight="15" x14ac:dyDescent="0.25"/>
  <cols>
    <col min="3" max="3" width="114.42578125" bestFit="1" customWidth="1"/>
    <col min="4" max="4" width="15.140625" bestFit="1" customWidth="1"/>
    <col min="5" max="5" width="12.5703125" bestFit="1" customWidth="1"/>
  </cols>
  <sheetData>
    <row r="2" spans="3:6" x14ac:dyDescent="0.25">
      <c r="C2" s="247" t="s">
        <v>312</v>
      </c>
      <c r="D2" s="247"/>
      <c r="E2" s="247"/>
      <c r="F2" s="247"/>
    </row>
    <row r="4" spans="3:6" x14ac:dyDescent="0.25">
      <c r="C4" s="15" t="s">
        <v>267</v>
      </c>
      <c r="D4" s="1" t="s">
        <v>306</v>
      </c>
      <c r="E4" s="1" t="s">
        <v>176</v>
      </c>
    </row>
    <row r="5" spans="3:6" x14ac:dyDescent="0.25">
      <c r="C5" t="s">
        <v>268</v>
      </c>
      <c r="D5" s="5">
        <v>754094.56761904759</v>
      </c>
      <c r="E5" s="33">
        <v>6.6300225865839678E-4</v>
      </c>
    </row>
    <row r="6" spans="3:6" x14ac:dyDescent="0.25">
      <c r="C6" t="s">
        <v>269</v>
      </c>
      <c r="D6" s="5">
        <v>25324707.929523811</v>
      </c>
      <c r="E6" s="33">
        <v>2.2265560949672053E-2</v>
      </c>
    </row>
    <row r="7" spans="3:6" x14ac:dyDescent="0.25">
      <c r="C7" t="s">
        <v>270</v>
      </c>
      <c r="D7" s="5">
        <v>75382186.340000004</v>
      </c>
      <c r="E7" s="33">
        <v>6.6276249627190323E-2</v>
      </c>
    </row>
    <row r="8" spans="3:6" x14ac:dyDescent="0.25">
      <c r="C8" t="s">
        <v>271</v>
      </c>
      <c r="D8" s="5">
        <v>0</v>
      </c>
      <c r="E8" s="33">
        <v>0</v>
      </c>
    </row>
    <row r="9" spans="3:6" x14ac:dyDescent="0.25">
      <c r="C9" t="s">
        <v>272</v>
      </c>
      <c r="D9" s="5">
        <v>0</v>
      </c>
      <c r="E9" s="33">
        <v>0</v>
      </c>
    </row>
    <row r="10" spans="3:6" x14ac:dyDescent="0.25">
      <c r="C10" t="s">
        <v>273</v>
      </c>
      <c r="D10" s="5">
        <v>0</v>
      </c>
      <c r="E10" s="33">
        <v>0</v>
      </c>
    </row>
    <row r="11" spans="3:6" x14ac:dyDescent="0.25">
      <c r="C11" t="s">
        <v>274</v>
      </c>
      <c r="D11" s="5">
        <v>0</v>
      </c>
      <c r="E11" s="33">
        <v>0</v>
      </c>
    </row>
    <row r="12" spans="3:6" x14ac:dyDescent="0.25">
      <c r="C12" t="s">
        <v>275</v>
      </c>
      <c r="D12" s="5">
        <v>91861685.969999999</v>
      </c>
      <c r="E12" s="33">
        <v>8.0765076288211654E-2</v>
      </c>
    </row>
    <row r="13" spans="3:6" x14ac:dyDescent="0.25">
      <c r="C13" t="s">
        <v>307</v>
      </c>
      <c r="D13" s="5">
        <v>82417220.049999997</v>
      </c>
      <c r="E13" s="33">
        <v>7.2461472860126053E-2</v>
      </c>
    </row>
    <row r="14" spans="3:6" x14ac:dyDescent="0.25">
      <c r="C14" t="s">
        <v>308</v>
      </c>
      <c r="D14" s="5">
        <v>744003509.98000002</v>
      </c>
      <c r="E14" s="33">
        <v>0.65413016980611316</v>
      </c>
    </row>
    <row r="15" spans="3:6" x14ac:dyDescent="0.25">
      <c r="C15" t="s">
        <v>309</v>
      </c>
      <c r="D15" s="5">
        <v>0</v>
      </c>
      <c r="E15" s="33">
        <v>0</v>
      </c>
    </row>
    <row r="16" spans="3:6" x14ac:dyDescent="0.25">
      <c r="C16" t="s">
        <v>279</v>
      </c>
      <c r="D16" s="5">
        <v>0</v>
      </c>
      <c r="E16" s="33">
        <v>0</v>
      </c>
    </row>
    <row r="17" spans="3:5" x14ac:dyDescent="0.25">
      <c r="C17" t="s">
        <v>310</v>
      </c>
      <c r="D17" s="5">
        <v>2426255.54</v>
      </c>
      <c r="E17" s="33">
        <v>2.1331713185276319E-3</v>
      </c>
    </row>
    <row r="18" spans="3:5" x14ac:dyDescent="0.25">
      <c r="C18" t="s">
        <v>311</v>
      </c>
      <c r="D18" s="5">
        <v>106980646.8</v>
      </c>
      <c r="E18" s="33">
        <v>9.4057713059892648E-2</v>
      </c>
    </row>
    <row r="19" spans="3:5" x14ac:dyDescent="0.25">
      <c r="C19" t="s">
        <v>282</v>
      </c>
      <c r="D19" s="5">
        <v>486158</v>
      </c>
      <c r="E19" s="33">
        <v>4.2743160593576904E-4</v>
      </c>
    </row>
    <row r="20" spans="3:5" x14ac:dyDescent="0.25">
      <c r="C20" t="s">
        <v>283</v>
      </c>
      <c r="D20" s="5">
        <v>5196185.5528571429</v>
      </c>
      <c r="E20" s="33">
        <v>4.5685022885522206E-3</v>
      </c>
    </row>
    <row r="21" spans="3:5" x14ac:dyDescent="0.25">
      <c r="C21" t="s">
        <v>284</v>
      </c>
      <c r="D21" s="5">
        <v>0</v>
      </c>
      <c r="E21" s="33">
        <v>0</v>
      </c>
    </row>
    <row r="22" spans="3:5" x14ac:dyDescent="0.25">
      <c r="C22" t="s">
        <v>285</v>
      </c>
      <c r="D22" s="5">
        <v>2561012.37</v>
      </c>
      <c r="E22" s="33">
        <v>2.251649937120175E-3</v>
      </c>
    </row>
    <row r="23" spans="3:5" x14ac:dyDescent="0.25">
      <c r="C23" s="12" t="s">
        <v>55</v>
      </c>
      <c r="D23" s="22">
        <f>SUM(D5:D22)</f>
        <v>1137393663.0999999</v>
      </c>
      <c r="E23" s="35">
        <v>1.0000000000000002</v>
      </c>
    </row>
    <row r="25" spans="3:5" x14ac:dyDescent="0.25">
      <c r="C25" s="1" t="s">
        <v>286</v>
      </c>
      <c r="D25" s="1" t="s">
        <v>306</v>
      </c>
      <c r="E25" s="1" t="s">
        <v>176</v>
      </c>
    </row>
    <row r="26" spans="3:5" x14ac:dyDescent="0.25">
      <c r="C26" t="s">
        <v>287</v>
      </c>
      <c r="D26" s="5">
        <v>146193123.31999999</v>
      </c>
      <c r="E26" s="33">
        <v>0.53216047265193456</v>
      </c>
    </row>
    <row r="27" spans="3:5" x14ac:dyDescent="0.25">
      <c r="C27" t="s">
        <v>288</v>
      </c>
      <c r="D27" s="5">
        <v>0</v>
      </c>
      <c r="E27" s="33">
        <v>0</v>
      </c>
    </row>
    <row r="28" spans="3:5" x14ac:dyDescent="0.25">
      <c r="C28" t="s">
        <v>289</v>
      </c>
      <c r="D28" s="5">
        <v>93462525.980000004</v>
      </c>
      <c r="E28" s="33">
        <v>0.34021478487665791</v>
      </c>
    </row>
    <row r="29" spans="3:5" x14ac:dyDescent="0.25">
      <c r="C29" t="s">
        <v>290</v>
      </c>
      <c r="D29" s="5">
        <v>0</v>
      </c>
      <c r="E29" s="33">
        <v>0</v>
      </c>
    </row>
    <row r="30" spans="3:5" x14ac:dyDescent="0.25">
      <c r="C30" t="s">
        <v>291</v>
      </c>
      <c r="D30" s="5">
        <v>0</v>
      </c>
      <c r="E30" s="33">
        <v>0</v>
      </c>
    </row>
    <row r="31" spans="3:5" x14ac:dyDescent="0.25">
      <c r="C31" t="s">
        <v>292</v>
      </c>
      <c r="D31" s="5">
        <v>0</v>
      </c>
      <c r="E31" s="33">
        <v>0</v>
      </c>
    </row>
    <row r="32" spans="3:5" x14ac:dyDescent="0.25">
      <c r="C32" t="s">
        <v>293</v>
      </c>
      <c r="D32" s="5">
        <v>0</v>
      </c>
      <c r="E32" s="33">
        <v>0</v>
      </c>
    </row>
    <row r="33" spans="3:5" x14ac:dyDescent="0.25">
      <c r="C33" t="s">
        <v>268</v>
      </c>
      <c r="D33" s="5">
        <v>35060589.189999998</v>
      </c>
      <c r="E33" s="33">
        <v>0.12762474247140743</v>
      </c>
    </row>
    <row r="34" spans="3:5" x14ac:dyDescent="0.25">
      <c r="C34" t="s">
        <v>294</v>
      </c>
      <c r="D34" s="5">
        <v>0</v>
      </c>
      <c r="E34" s="33">
        <v>0</v>
      </c>
    </row>
    <row r="35" spans="3:5" x14ac:dyDescent="0.25">
      <c r="C35" s="12" t="s">
        <v>55</v>
      </c>
      <c r="D35" s="22">
        <f>SUM(D26:D34)</f>
        <v>274716238.49000001</v>
      </c>
      <c r="E35" s="35">
        <v>1</v>
      </c>
    </row>
    <row r="37" spans="3:5" x14ac:dyDescent="0.25">
      <c r="C37" s="8" t="s">
        <v>295</v>
      </c>
    </row>
  </sheetData>
  <mergeCells count="1">
    <mergeCell ref="C2:F2"/>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A40D9-1D8B-4A7D-9138-D816EE573DD4}">
  <dimension ref="A1:C41"/>
  <sheetViews>
    <sheetView topLeftCell="A13" workbookViewId="0">
      <selection activeCell="C17" sqref="C17"/>
    </sheetView>
  </sheetViews>
  <sheetFormatPr defaultRowHeight="15" x14ac:dyDescent="0.25"/>
  <cols>
    <col min="1" max="1" width="24.85546875" bestFit="1" customWidth="1"/>
    <col min="2" max="2" width="23.5703125" bestFit="1" customWidth="1"/>
    <col min="3" max="3" width="15.28515625" bestFit="1" customWidth="1"/>
  </cols>
  <sheetData>
    <row r="1" spans="1:3" x14ac:dyDescent="0.25">
      <c r="A1" s="84" t="s">
        <v>313</v>
      </c>
      <c r="B1" t="s">
        <v>314</v>
      </c>
    </row>
    <row r="2" spans="1:3" x14ac:dyDescent="0.25">
      <c r="A2" t="s">
        <v>315</v>
      </c>
      <c r="B2" s="15" t="s">
        <v>316</v>
      </c>
      <c r="C2" s="15" t="s">
        <v>317</v>
      </c>
    </row>
    <row r="3" spans="1:3" x14ac:dyDescent="0.25">
      <c r="A3" t="s">
        <v>318</v>
      </c>
      <c r="B3" s="85">
        <f t="shared" ref="B3:B8" si="0">C3/$C$9</f>
        <v>2.6264449357042977E-2</v>
      </c>
      <c r="C3" s="89">
        <v>494073555</v>
      </c>
    </row>
    <row r="4" spans="1:3" x14ac:dyDescent="0.25">
      <c r="A4" t="s">
        <v>319</v>
      </c>
      <c r="B4" s="85">
        <f t="shared" si="0"/>
        <v>8.9451664548321375E-2</v>
      </c>
      <c r="C4" s="89">
        <v>1682719531</v>
      </c>
    </row>
    <row r="5" spans="1:3" x14ac:dyDescent="0.25">
      <c r="A5" t="s">
        <v>320</v>
      </c>
      <c r="B5" s="85">
        <f t="shared" si="0"/>
        <v>6.630013733419457E-2</v>
      </c>
      <c r="C5" s="89">
        <v>1247204695</v>
      </c>
    </row>
    <row r="6" spans="1:3" x14ac:dyDescent="0.25">
      <c r="A6" t="s">
        <v>321</v>
      </c>
      <c r="B6" s="85">
        <f t="shared" si="0"/>
        <v>6.5681859782893131E-3</v>
      </c>
      <c r="C6" s="89">
        <v>123557397</v>
      </c>
    </row>
    <row r="7" spans="1:3" x14ac:dyDescent="0.25">
      <c r="A7" t="s">
        <v>322</v>
      </c>
      <c r="B7" s="85">
        <f t="shared" si="0"/>
        <v>0.80767115935259115</v>
      </c>
      <c r="C7" s="89">
        <v>15193501891</v>
      </c>
    </row>
    <row r="8" spans="1:3" x14ac:dyDescent="0.25">
      <c r="A8" t="s">
        <v>323</v>
      </c>
      <c r="B8" s="85">
        <f t="shared" si="0"/>
        <v>3.7444034295606148E-3</v>
      </c>
      <c r="C8" s="89">
        <v>70437826</v>
      </c>
    </row>
    <row r="9" spans="1:3" x14ac:dyDescent="0.25">
      <c r="C9" s="57">
        <v>18811494895</v>
      </c>
    </row>
    <row r="10" spans="1:3" x14ac:dyDescent="0.25">
      <c r="B10" t="s">
        <v>324</v>
      </c>
      <c r="C10" s="58"/>
    </row>
    <row r="11" spans="1:3" x14ac:dyDescent="0.25">
      <c r="A11" t="s">
        <v>315</v>
      </c>
      <c r="B11" s="15" t="s">
        <v>316</v>
      </c>
      <c r="C11" s="86" t="s">
        <v>317</v>
      </c>
    </row>
    <row r="12" spans="1:3" x14ac:dyDescent="0.25">
      <c r="A12" t="s">
        <v>318</v>
      </c>
      <c r="B12" s="85">
        <f>C12/$C$17</f>
        <v>0.23066874315166358</v>
      </c>
      <c r="C12" s="89">
        <v>990392208</v>
      </c>
    </row>
    <row r="13" spans="1:3" x14ac:dyDescent="0.25">
      <c r="A13" t="s">
        <v>319</v>
      </c>
      <c r="B13" s="85">
        <f>C13/$C$17</f>
        <v>0.54465170913757999</v>
      </c>
      <c r="C13" s="89">
        <v>2338499796</v>
      </c>
    </row>
    <row r="14" spans="1:3" x14ac:dyDescent="0.25">
      <c r="A14" t="s">
        <v>320</v>
      </c>
      <c r="B14" s="85">
        <f>C14/$C$17</f>
        <v>2.344373424906452E-2</v>
      </c>
      <c r="C14" s="89">
        <v>100657295</v>
      </c>
    </row>
    <row r="15" spans="1:3" x14ac:dyDescent="0.25">
      <c r="A15" t="s">
        <v>321</v>
      </c>
      <c r="B15" s="85">
        <f>C15/$C$17</f>
        <v>5.2896264182175391E-3</v>
      </c>
      <c r="C15" s="89">
        <v>22711377</v>
      </c>
    </row>
    <row r="16" spans="1:3" x14ac:dyDescent="0.25">
      <c r="A16" t="s">
        <v>322</v>
      </c>
      <c r="B16" s="85">
        <f>C16/$C$17</f>
        <v>0.19594618704347433</v>
      </c>
      <c r="C16" s="89">
        <v>841308511</v>
      </c>
    </row>
    <row r="17" spans="1:3" x14ac:dyDescent="0.25">
      <c r="B17" s="87"/>
      <c r="C17" s="91">
        <f>SUM(C12:C16)</f>
        <v>4293569187</v>
      </c>
    </row>
    <row r="21" spans="1:3" x14ac:dyDescent="0.25">
      <c r="A21" s="88" t="s">
        <v>325</v>
      </c>
      <c r="B21" t="s">
        <v>314</v>
      </c>
    </row>
    <row r="22" spans="1:3" x14ac:dyDescent="0.25">
      <c r="A22" t="s">
        <v>315</v>
      </c>
      <c r="B22" s="15" t="s">
        <v>316</v>
      </c>
      <c r="C22" s="86" t="s">
        <v>317</v>
      </c>
    </row>
    <row r="23" spans="1:3" x14ac:dyDescent="0.25">
      <c r="A23" t="s">
        <v>318</v>
      </c>
      <c r="B23" s="85">
        <f t="shared" ref="B23:B28" si="1">C23/$C$29</f>
        <v>2.3537321848935023E-2</v>
      </c>
      <c r="C23" s="89">
        <v>373461573</v>
      </c>
    </row>
    <row r="24" spans="1:3" x14ac:dyDescent="0.25">
      <c r="A24" t="s">
        <v>319</v>
      </c>
      <c r="B24" s="85">
        <f t="shared" si="1"/>
        <v>9.367232832313345E-2</v>
      </c>
      <c r="C24" s="89">
        <v>1486278486</v>
      </c>
    </row>
    <row r="25" spans="1:3" x14ac:dyDescent="0.25">
      <c r="A25" t="s">
        <v>320</v>
      </c>
      <c r="B25" s="85">
        <f t="shared" si="1"/>
        <v>7.1363965694877934E-2</v>
      </c>
      <c r="C25" s="89">
        <v>1132316542</v>
      </c>
    </row>
    <row r="26" spans="1:3" x14ac:dyDescent="0.25">
      <c r="A26" t="s">
        <v>321</v>
      </c>
      <c r="B26" s="85">
        <f t="shared" si="1"/>
        <v>6.3587561132541076E-3</v>
      </c>
      <c r="C26" s="89">
        <v>100893002</v>
      </c>
    </row>
    <row r="27" spans="1:3" x14ac:dyDescent="0.25">
      <c r="A27" t="s">
        <v>326</v>
      </c>
      <c r="B27" s="85">
        <f t="shared" si="1"/>
        <v>0.80085357379550637</v>
      </c>
      <c r="C27" s="89">
        <v>12706969694</v>
      </c>
    </row>
    <row r="28" spans="1:3" x14ac:dyDescent="0.25">
      <c r="A28" t="s">
        <v>323</v>
      </c>
      <c r="B28" s="85">
        <f t="shared" si="1"/>
        <v>4.2140542242930989E-3</v>
      </c>
      <c r="C28" s="89">
        <v>66863483</v>
      </c>
    </row>
    <row r="29" spans="1:3" x14ac:dyDescent="0.25">
      <c r="B29" s="85"/>
      <c r="C29" s="93">
        <f>SUM(C23:C28)</f>
        <v>15866782780</v>
      </c>
    </row>
    <row r="30" spans="1:3" x14ac:dyDescent="0.25">
      <c r="B30" s="87"/>
      <c r="C30" s="87"/>
    </row>
    <row r="31" spans="1:3" x14ac:dyDescent="0.25">
      <c r="B31" s="87" t="s">
        <v>324</v>
      </c>
      <c r="C31" s="89"/>
    </row>
    <row r="32" spans="1:3" x14ac:dyDescent="0.25">
      <c r="A32" t="s">
        <v>315</v>
      </c>
      <c r="B32" s="90" t="s">
        <v>316</v>
      </c>
      <c r="C32" s="92" t="s">
        <v>317</v>
      </c>
    </row>
    <row r="33" spans="1:3" x14ac:dyDescent="0.25">
      <c r="A33" t="s">
        <v>318</v>
      </c>
      <c r="B33" s="85">
        <f>C33/$C$38</f>
        <v>0.242188648521142</v>
      </c>
      <c r="C33" s="89">
        <v>869209418</v>
      </c>
    </row>
    <row r="34" spans="1:3" x14ac:dyDescent="0.25">
      <c r="A34" t="s">
        <v>319</v>
      </c>
      <c r="B34" s="85">
        <f>C34/$C$38</f>
        <v>0.50967697058104</v>
      </c>
      <c r="C34" s="89">
        <v>1829218775</v>
      </c>
    </row>
    <row r="35" spans="1:3" x14ac:dyDescent="0.25">
      <c r="A35" t="s">
        <v>320</v>
      </c>
      <c r="B35" s="85">
        <f>C35/$C$38</f>
        <v>2.5318496452788067E-2</v>
      </c>
      <c r="C35" s="89">
        <v>90867494</v>
      </c>
    </row>
    <row r="36" spans="1:3" x14ac:dyDescent="0.25">
      <c r="A36" t="s">
        <v>321</v>
      </c>
      <c r="B36" s="85">
        <f>C36/$C$38</f>
        <v>6.3280926181636804E-3</v>
      </c>
      <c r="C36" s="89">
        <v>22711377</v>
      </c>
    </row>
    <row r="37" spans="1:3" x14ac:dyDescent="0.25">
      <c r="A37" t="s">
        <v>326</v>
      </c>
      <c r="B37" s="85">
        <f>C37/$C$38</f>
        <v>0.2164877918268662</v>
      </c>
      <c r="C37" s="89">
        <v>776969642</v>
      </c>
    </row>
    <row r="38" spans="1:3" x14ac:dyDescent="0.25">
      <c r="B38" s="85"/>
      <c r="C38" s="93">
        <f>SUM(C33:C37)</f>
        <v>3588976706</v>
      </c>
    </row>
    <row r="39" spans="1:3" x14ac:dyDescent="0.25">
      <c r="B39" s="50"/>
      <c r="C39" s="89"/>
    </row>
    <row r="40" spans="1:3" x14ac:dyDescent="0.25">
      <c r="B40" s="50"/>
      <c r="C40" s="89"/>
    </row>
    <row r="41" spans="1:3" x14ac:dyDescent="0.25">
      <c r="B41" s="50"/>
      <c r="C41" s="89"/>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37D44-1F67-411D-BAA8-E2EE2BE7DFA0}">
  <dimension ref="C2:P17"/>
  <sheetViews>
    <sheetView zoomScale="90" zoomScaleNormal="90" workbookViewId="0">
      <selection activeCell="F23" sqref="F23"/>
    </sheetView>
  </sheetViews>
  <sheetFormatPr defaultColWidth="9.140625" defaultRowHeight="15" x14ac:dyDescent="0.25"/>
  <cols>
    <col min="1" max="2" width="9.140625" style="94"/>
    <col min="3" max="3" width="19.85546875" style="94" customWidth="1"/>
    <col min="4" max="5" width="18" style="94" bestFit="1" customWidth="1"/>
    <col min="6" max="6" width="16.140625" style="94" customWidth="1"/>
    <col min="7" max="8" width="20.7109375" style="94" bestFit="1" customWidth="1"/>
    <col min="9" max="9" width="18.140625" style="94" bestFit="1" customWidth="1"/>
    <col min="10" max="12" width="9.28515625" style="94" customWidth="1"/>
    <col min="13" max="13" width="15.140625" style="94" customWidth="1"/>
    <col min="14" max="16384" width="9.140625" style="94"/>
  </cols>
  <sheetData>
    <row r="2" spans="3:16" x14ac:dyDescent="0.25">
      <c r="C2" s="256" t="s">
        <v>327</v>
      </c>
      <c r="D2" s="256"/>
      <c r="E2" s="256"/>
      <c r="F2" s="256"/>
      <c r="G2" s="256"/>
      <c r="H2" s="256"/>
      <c r="I2" s="256"/>
      <c r="J2" s="256"/>
    </row>
    <row r="3" spans="3:16" x14ac:dyDescent="0.25">
      <c r="D3" s="95"/>
      <c r="E3" s="95"/>
      <c r="F3" s="95"/>
      <c r="G3" s="95"/>
      <c r="H3" s="95"/>
      <c r="I3" s="95"/>
      <c r="J3" s="95"/>
      <c r="K3" s="95"/>
      <c r="L3" s="95"/>
      <c r="M3" s="95"/>
      <c r="N3" s="95"/>
      <c r="O3" s="95"/>
    </row>
    <row r="4" spans="3:16" x14ac:dyDescent="0.25">
      <c r="C4" s="257" t="s">
        <v>88</v>
      </c>
      <c r="D4" s="257" t="s">
        <v>248</v>
      </c>
      <c r="E4" s="257"/>
      <c r="F4" s="257"/>
      <c r="G4" s="257" t="s">
        <v>328</v>
      </c>
      <c r="H4" s="257"/>
      <c r="I4" s="257"/>
      <c r="J4" s="258" t="s">
        <v>329</v>
      </c>
      <c r="K4" s="258"/>
      <c r="L4" s="258"/>
      <c r="M4" s="95"/>
      <c r="N4" s="95"/>
      <c r="O4" s="95"/>
    </row>
    <row r="5" spans="3:16" x14ac:dyDescent="0.25">
      <c r="C5" s="257"/>
      <c r="D5" s="96" t="s">
        <v>330</v>
      </c>
      <c r="E5" s="96" t="s">
        <v>1</v>
      </c>
      <c r="F5" s="96" t="s">
        <v>2</v>
      </c>
      <c r="G5" s="96" t="s">
        <v>330</v>
      </c>
      <c r="H5" s="96" t="s">
        <v>1</v>
      </c>
      <c r="I5" s="96" t="s">
        <v>2</v>
      </c>
      <c r="J5" s="96" t="s">
        <v>55</v>
      </c>
      <c r="K5" s="96" t="s">
        <v>1</v>
      </c>
      <c r="L5" s="96" t="s">
        <v>2</v>
      </c>
      <c r="M5" s="95"/>
      <c r="N5" s="95"/>
      <c r="O5" s="95"/>
    </row>
    <row r="6" spans="3:16" x14ac:dyDescent="0.25">
      <c r="C6" s="97" t="s">
        <v>134</v>
      </c>
      <c r="D6" s="58">
        <v>18166457625</v>
      </c>
      <c r="E6" s="58">
        <v>15200431729</v>
      </c>
      <c r="F6" s="58">
        <v>2966025896</v>
      </c>
      <c r="G6" s="98">
        <v>12774913579.999998</v>
      </c>
      <c r="H6" s="98">
        <v>12361073650</v>
      </c>
      <c r="I6" s="98">
        <v>413839930</v>
      </c>
      <c r="J6" s="99">
        <f>G6/D6</f>
        <v>0.70321434391367743</v>
      </c>
      <c r="K6" s="99">
        <f t="shared" ref="K6:L9" si="0">H6/E6</f>
        <v>0.81320543194947825</v>
      </c>
      <c r="L6" s="99">
        <f t="shared" si="0"/>
        <v>0.13952674201466245</v>
      </c>
      <c r="N6" s="100"/>
      <c r="O6" s="100"/>
      <c r="P6" s="100"/>
    </row>
    <row r="7" spans="3:16" x14ac:dyDescent="0.25">
      <c r="C7" s="97" t="s">
        <v>144</v>
      </c>
      <c r="D7" s="58">
        <v>21112584921.740002</v>
      </c>
      <c r="E7" s="58">
        <v>17376888056.580002</v>
      </c>
      <c r="F7" s="58">
        <v>3735696865.1600003</v>
      </c>
      <c r="G7" s="98">
        <v>14660054402</v>
      </c>
      <c r="H7" s="98">
        <v>14171843051</v>
      </c>
      <c r="I7" s="101">
        <v>488211351</v>
      </c>
      <c r="J7" s="99">
        <f t="shared" ref="J7:J9" si="1">G7/D7</f>
        <v>0.69437515379295323</v>
      </c>
      <c r="K7" s="99">
        <f t="shared" si="0"/>
        <v>0.81555702061587676</v>
      </c>
      <c r="L7" s="99">
        <f t="shared" si="0"/>
        <v>0.13068816036792907</v>
      </c>
      <c r="M7" s="102"/>
    </row>
    <row r="8" spans="3:16" ht="16.5" customHeight="1" x14ac:dyDescent="0.25">
      <c r="C8" s="97" t="s">
        <v>331</v>
      </c>
      <c r="D8" s="103">
        <v>19793733454</v>
      </c>
      <c r="E8" s="103">
        <v>16219101601</v>
      </c>
      <c r="F8" s="103">
        <v>3574631853</v>
      </c>
      <c r="G8" s="98">
        <v>13602784222</v>
      </c>
      <c r="H8" s="101">
        <v>13097385858</v>
      </c>
      <c r="I8" s="101">
        <v>505398364</v>
      </c>
      <c r="J8" s="99">
        <f t="shared" si="1"/>
        <v>0.68722680608044118</v>
      </c>
      <c r="K8" s="99">
        <f t="shared" si="0"/>
        <v>0.80752844270933422</v>
      </c>
      <c r="L8" s="99">
        <f t="shared" si="0"/>
        <v>0.14138473129081694</v>
      </c>
      <c r="M8" s="104"/>
      <c r="N8" s="105"/>
    </row>
    <row r="9" spans="3:16" x14ac:dyDescent="0.25">
      <c r="C9" s="106" t="s">
        <v>332</v>
      </c>
      <c r="D9" s="103">
        <v>23427310577.25</v>
      </c>
      <c r="E9" s="103">
        <v>19088253232.810001</v>
      </c>
      <c r="F9" s="103">
        <v>4339057344.4399996</v>
      </c>
      <c r="G9" s="107">
        <v>16118331416</v>
      </c>
      <c r="H9" s="107">
        <v>15537164067</v>
      </c>
      <c r="I9" s="107">
        <v>581167349</v>
      </c>
      <c r="J9" s="99">
        <f t="shared" si="1"/>
        <v>0.68801458719945141</v>
      </c>
      <c r="K9" s="99">
        <f t="shared" si="0"/>
        <v>0.81396468694651525</v>
      </c>
      <c r="L9" s="99">
        <f t="shared" si="0"/>
        <v>0.13393861912074032</v>
      </c>
      <c r="M9" s="108"/>
      <c r="N9" s="105"/>
      <c r="O9" s="105"/>
    </row>
    <row r="10" spans="3:16" x14ac:dyDescent="0.25">
      <c r="C10" s="109"/>
      <c r="D10" s="110"/>
      <c r="E10" s="111"/>
      <c r="F10" s="110"/>
      <c r="G10" s="100"/>
      <c r="H10" s="100"/>
      <c r="I10" s="100"/>
      <c r="J10" s="112"/>
      <c r="K10" s="112"/>
      <c r="L10" s="112"/>
    </row>
    <row r="11" spans="3:16" x14ac:dyDescent="0.25">
      <c r="C11" s="95" t="s">
        <v>333</v>
      </c>
      <c r="D11" s="110"/>
      <c r="E11" s="110"/>
      <c r="F11" s="110"/>
      <c r="G11" s="110"/>
      <c r="H11" s="110"/>
      <c r="I11" s="113"/>
      <c r="J11" s="114"/>
      <c r="K11" s="100"/>
      <c r="L11" s="100"/>
    </row>
    <row r="12" spans="3:16" x14ac:dyDescent="0.25">
      <c r="G12" s="115"/>
      <c r="J12" s="116"/>
      <c r="K12" s="116"/>
      <c r="L12" s="116"/>
    </row>
    <row r="13" spans="3:16" ht="54.75" customHeight="1" x14ac:dyDescent="0.25">
      <c r="C13" s="255" t="s">
        <v>334</v>
      </c>
      <c r="D13" s="255"/>
      <c r="E13" s="255"/>
      <c r="F13" s="255"/>
      <c r="G13" s="255"/>
      <c r="H13" s="255"/>
      <c r="I13" s="255"/>
      <c r="J13" s="255"/>
      <c r="K13" s="255"/>
      <c r="L13" s="255"/>
    </row>
    <row r="14" spans="3:16" ht="92.25" customHeight="1" x14ac:dyDescent="0.25">
      <c r="C14" s="255" t="s">
        <v>335</v>
      </c>
      <c r="D14" s="255"/>
      <c r="E14" s="255"/>
      <c r="F14" s="255"/>
      <c r="G14" s="255"/>
      <c r="H14" s="255"/>
      <c r="I14" s="255"/>
      <c r="J14" s="255"/>
      <c r="K14" s="255"/>
      <c r="L14" s="255"/>
    </row>
    <row r="15" spans="3:16" x14ac:dyDescent="0.25">
      <c r="C15" s="117"/>
      <c r="D15" s="118"/>
      <c r="E15" s="118"/>
      <c r="F15" s="118"/>
      <c r="G15" s="118"/>
      <c r="H15" s="118"/>
      <c r="I15" s="118"/>
      <c r="J15" s="118"/>
      <c r="K15" s="118"/>
      <c r="L15" s="118"/>
      <c r="M15" s="118"/>
    </row>
    <row r="16" spans="3:16" x14ac:dyDescent="0.25">
      <c r="C16" s="118"/>
      <c r="D16" s="118"/>
      <c r="E16" s="118"/>
      <c r="F16"/>
      <c r="G16" s="119"/>
      <c r="H16" s="118"/>
      <c r="I16" s="118"/>
      <c r="J16" s="118"/>
      <c r="K16" s="118"/>
      <c r="L16" s="118"/>
      <c r="M16" s="118"/>
      <c r="N16" s="118"/>
      <c r="O16" s="118"/>
    </row>
    <row r="17" spans="6:6" x14ac:dyDescent="0.25">
      <c r="F17" s="120"/>
    </row>
  </sheetData>
  <mergeCells count="7">
    <mergeCell ref="C14:L14"/>
    <mergeCell ref="C2:J2"/>
    <mergeCell ref="C4:C5"/>
    <mergeCell ref="D4:F4"/>
    <mergeCell ref="G4:I4"/>
    <mergeCell ref="J4:L4"/>
    <mergeCell ref="C13:L13"/>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BE057-B9D9-4313-B15F-56BF603DCEFA}">
  <dimension ref="A1:E18"/>
  <sheetViews>
    <sheetView workbookViewId="0">
      <selection activeCell="D35" sqref="D35"/>
    </sheetView>
  </sheetViews>
  <sheetFormatPr defaultColWidth="9.140625" defaultRowHeight="15" x14ac:dyDescent="0.25"/>
  <cols>
    <col min="1" max="3" width="9.140625" style="94"/>
    <col min="4" max="4" width="73.85546875" style="94" bestFit="1" customWidth="1"/>
    <col min="5" max="5" width="21" style="94" bestFit="1" customWidth="1"/>
    <col min="6" max="16384" width="9.140625" style="94"/>
  </cols>
  <sheetData>
    <row r="1" spans="1:5" x14ac:dyDescent="0.25">
      <c r="A1" s="121"/>
    </row>
    <row r="2" spans="1:5" x14ac:dyDescent="0.25">
      <c r="C2" s="122" t="s">
        <v>336</v>
      </c>
      <c r="D2" s="95"/>
      <c r="E2" s="95"/>
    </row>
    <row r="3" spans="1:5" x14ac:dyDescent="0.25">
      <c r="C3" s="95"/>
      <c r="D3" s="95"/>
      <c r="E3" s="95"/>
    </row>
    <row r="4" spans="1:5" x14ac:dyDescent="0.25">
      <c r="C4" s="96" t="s">
        <v>40</v>
      </c>
      <c r="D4" s="96" t="s">
        <v>337</v>
      </c>
      <c r="E4" s="96" t="s">
        <v>338</v>
      </c>
    </row>
    <row r="5" spans="1:5" x14ac:dyDescent="0.25">
      <c r="C5" s="95">
        <v>1</v>
      </c>
      <c r="D5" s="123" t="s">
        <v>339</v>
      </c>
      <c r="E5" s="50">
        <v>0.11350928143845138</v>
      </c>
    </row>
    <row r="6" spans="1:5" x14ac:dyDescent="0.25">
      <c r="C6" s="95">
        <v>2</v>
      </c>
      <c r="D6" s="123" t="s">
        <v>340</v>
      </c>
      <c r="E6" s="50">
        <v>7.1168849625259295E-2</v>
      </c>
    </row>
    <row r="7" spans="1:5" x14ac:dyDescent="0.25">
      <c r="C7" s="95">
        <v>3</v>
      </c>
      <c r="D7" s="123" t="s">
        <v>341</v>
      </c>
      <c r="E7" s="50">
        <v>6.8404331603718282E-2</v>
      </c>
    </row>
    <row r="8" spans="1:5" x14ac:dyDescent="0.25">
      <c r="C8" s="95">
        <v>4</v>
      </c>
      <c r="D8" s="123" t="s">
        <v>342</v>
      </c>
      <c r="E8" s="50">
        <v>6.2770411864343331E-2</v>
      </c>
    </row>
    <row r="9" spans="1:5" x14ac:dyDescent="0.25">
      <c r="C9" s="95">
        <v>5</v>
      </c>
      <c r="D9" s="123" t="s">
        <v>343</v>
      </c>
      <c r="E9" s="50">
        <v>6.0423863702463936E-2</v>
      </c>
    </row>
    <row r="10" spans="1:5" x14ac:dyDescent="0.25">
      <c r="C10" s="95">
        <v>6</v>
      </c>
      <c r="D10" s="123" t="s">
        <v>344</v>
      </c>
      <c r="E10" s="50">
        <v>4.3603971942422888E-2</v>
      </c>
    </row>
    <row r="11" spans="1:5" x14ac:dyDescent="0.25">
      <c r="C11" s="95">
        <v>7</v>
      </c>
      <c r="D11" s="123" t="s">
        <v>345</v>
      </c>
      <c r="E11" s="50">
        <v>4.2979818523992686E-2</v>
      </c>
    </row>
    <row r="12" spans="1:5" x14ac:dyDescent="0.25">
      <c r="C12" s="95">
        <v>8</v>
      </c>
      <c r="D12" s="123" t="s">
        <v>346</v>
      </c>
      <c r="E12" s="50">
        <v>3.0734723128729095E-2</v>
      </c>
    </row>
    <row r="13" spans="1:5" x14ac:dyDescent="0.25">
      <c r="C13" s="95">
        <v>9</v>
      </c>
      <c r="D13" s="123" t="s">
        <v>347</v>
      </c>
      <c r="E13" s="50">
        <v>2.7423101522163918E-2</v>
      </c>
    </row>
    <row r="14" spans="1:5" x14ac:dyDescent="0.25">
      <c r="C14" s="95">
        <v>10</v>
      </c>
      <c r="D14" s="123" t="s">
        <v>348</v>
      </c>
      <c r="E14" s="50">
        <v>2.6084650203584799E-2</v>
      </c>
    </row>
    <row r="15" spans="1:5" x14ac:dyDescent="0.25">
      <c r="D15" s="1" t="s">
        <v>53</v>
      </c>
      <c r="E15" s="124">
        <v>0.54710300355512953</v>
      </c>
    </row>
    <row r="18" spans="3:3" x14ac:dyDescent="0.25">
      <c r="C18" s="118"/>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1907D-499F-4C28-B032-21738F63554A}">
  <dimension ref="A1:E20"/>
  <sheetViews>
    <sheetView zoomScale="90" zoomScaleNormal="90" workbookViewId="0">
      <selection activeCell="E32" sqref="E32"/>
    </sheetView>
  </sheetViews>
  <sheetFormatPr defaultColWidth="9.140625" defaultRowHeight="15" x14ac:dyDescent="0.25"/>
  <cols>
    <col min="1" max="3" width="9.140625" style="94"/>
    <col min="4" max="4" width="73.85546875" style="94" bestFit="1" customWidth="1"/>
    <col min="5" max="5" width="40.140625" style="94" bestFit="1" customWidth="1"/>
    <col min="6" max="16384" width="9.140625" style="94"/>
  </cols>
  <sheetData>
    <row r="1" spans="1:5" x14ac:dyDescent="0.25">
      <c r="A1" s="125"/>
    </row>
    <row r="2" spans="1:5" x14ac:dyDescent="0.25">
      <c r="C2" s="122" t="s">
        <v>349</v>
      </c>
      <c r="D2" s="122"/>
      <c r="E2" s="122"/>
    </row>
    <row r="3" spans="1:5" x14ac:dyDescent="0.25">
      <c r="C3" s="95"/>
      <c r="D3" s="95"/>
      <c r="E3" s="95"/>
    </row>
    <row r="4" spans="1:5" x14ac:dyDescent="0.25">
      <c r="C4" s="96" t="s">
        <v>40</v>
      </c>
      <c r="D4" s="96" t="s">
        <v>337</v>
      </c>
      <c r="E4" s="96" t="s">
        <v>350</v>
      </c>
    </row>
    <row r="5" spans="1:5" x14ac:dyDescent="0.25">
      <c r="C5" s="126">
        <v>1</v>
      </c>
      <c r="D5" t="s">
        <v>339</v>
      </c>
      <c r="E5" s="50">
        <v>0.15138410597558977</v>
      </c>
    </row>
    <row r="6" spans="1:5" x14ac:dyDescent="0.25">
      <c r="C6" s="126">
        <v>2</v>
      </c>
      <c r="D6" t="s">
        <v>341</v>
      </c>
      <c r="E6" s="50">
        <v>9.852484677267434E-2</v>
      </c>
    </row>
    <row r="7" spans="1:5" x14ac:dyDescent="0.25">
      <c r="C7" s="126">
        <v>3</v>
      </c>
      <c r="D7" t="s">
        <v>343</v>
      </c>
      <c r="E7" s="50">
        <v>8.7046704423740615E-2</v>
      </c>
    </row>
    <row r="8" spans="1:5" x14ac:dyDescent="0.25">
      <c r="C8" s="126">
        <v>4</v>
      </c>
      <c r="D8" t="s">
        <v>342</v>
      </c>
      <c r="E8" s="50">
        <v>8.4482611842997407E-2</v>
      </c>
    </row>
    <row r="9" spans="1:5" x14ac:dyDescent="0.25">
      <c r="C9" s="126">
        <v>5</v>
      </c>
      <c r="D9" t="s">
        <v>344</v>
      </c>
      <c r="E9" s="50">
        <v>6.891272909481419E-2</v>
      </c>
    </row>
    <row r="10" spans="1:5" x14ac:dyDescent="0.25">
      <c r="C10" s="126">
        <v>6</v>
      </c>
      <c r="D10" t="s">
        <v>345</v>
      </c>
      <c r="E10" s="50">
        <v>5.6969282345097558E-2</v>
      </c>
    </row>
    <row r="11" spans="1:5" x14ac:dyDescent="0.25">
      <c r="C11" s="126">
        <v>7</v>
      </c>
      <c r="D11" t="s">
        <v>347</v>
      </c>
      <c r="E11" s="50">
        <v>2.5898979576995867E-2</v>
      </c>
    </row>
    <row r="12" spans="1:5" x14ac:dyDescent="0.25">
      <c r="C12" s="126">
        <v>8</v>
      </c>
      <c r="D12" t="s">
        <v>351</v>
      </c>
      <c r="E12" s="50">
        <v>2.028448972276117E-2</v>
      </c>
    </row>
    <row r="13" spans="1:5" x14ac:dyDescent="0.25">
      <c r="C13" s="126">
        <v>9</v>
      </c>
      <c r="D13" t="s">
        <v>340</v>
      </c>
      <c r="E13" s="50">
        <v>1.930077052557138E-2</v>
      </c>
    </row>
    <row r="14" spans="1:5" x14ac:dyDescent="0.25">
      <c r="C14" s="126">
        <v>10</v>
      </c>
      <c r="D14" t="s">
        <v>352</v>
      </c>
      <c r="E14" s="50">
        <v>1.7896235802088399E-2</v>
      </c>
    </row>
    <row r="15" spans="1:5" x14ac:dyDescent="0.25">
      <c r="D15" s="1" t="s">
        <v>53</v>
      </c>
      <c r="E15" s="124">
        <v>0.63070075608233067</v>
      </c>
    </row>
    <row r="17" spans="4:5" x14ac:dyDescent="0.25">
      <c r="D17"/>
      <c r="E17" s="50"/>
    </row>
    <row r="18" spans="4:5" x14ac:dyDescent="0.25">
      <c r="D18"/>
      <c r="E18" s="50"/>
    </row>
    <row r="19" spans="4:5" x14ac:dyDescent="0.25">
      <c r="D19"/>
      <c r="E19" s="50"/>
    </row>
    <row r="20" spans="4:5" x14ac:dyDescent="0.25">
      <c r="D20"/>
      <c r="E20" s="5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C9FF-CC72-438F-91A9-245C99C301E6}">
  <dimension ref="C2:E19"/>
  <sheetViews>
    <sheetView workbookViewId="0">
      <selection activeCell="E24" sqref="E24"/>
    </sheetView>
  </sheetViews>
  <sheetFormatPr defaultRowHeight="15" x14ac:dyDescent="0.25"/>
  <cols>
    <col min="4" max="4" width="53.140625" bestFit="1" customWidth="1"/>
    <col min="5" max="5" width="12.5703125" bestFit="1" customWidth="1"/>
  </cols>
  <sheetData>
    <row r="2" spans="3:5" x14ac:dyDescent="0.25">
      <c r="C2" s="9" t="s">
        <v>69</v>
      </c>
      <c r="D2" s="9"/>
      <c r="E2" s="9"/>
    </row>
    <row r="3" spans="3:5" x14ac:dyDescent="0.25">
      <c r="C3" s="15" t="s">
        <v>40</v>
      </c>
      <c r="D3" s="15" t="s">
        <v>41</v>
      </c>
      <c r="E3" s="15" t="s">
        <v>57</v>
      </c>
    </row>
    <row r="4" spans="3:5" x14ac:dyDescent="0.25">
      <c r="C4">
        <v>1</v>
      </c>
      <c r="D4" t="s">
        <v>49</v>
      </c>
      <c r="E4" s="16">
        <v>0.32151843441876249</v>
      </c>
    </row>
    <row r="5" spans="3:5" x14ac:dyDescent="0.25">
      <c r="C5">
        <v>2</v>
      </c>
      <c r="D5" t="s">
        <v>50</v>
      </c>
      <c r="E5" s="16">
        <v>0.14620275667308</v>
      </c>
    </row>
    <row r="6" spans="3:5" x14ac:dyDescent="0.25">
      <c r="C6">
        <v>3</v>
      </c>
      <c r="D6" t="s">
        <v>44</v>
      </c>
      <c r="E6" s="16">
        <v>0.12395799042302104</v>
      </c>
    </row>
    <row r="7" spans="3:5" x14ac:dyDescent="0.25">
      <c r="C7">
        <v>4</v>
      </c>
      <c r="D7" t="s">
        <v>52</v>
      </c>
      <c r="E7" s="16">
        <v>0.10034041790876416</v>
      </c>
    </row>
    <row r="8" spans="3:5" x14ac:dyDescent="0.25">
      <c r="C8">
        <v>5</v>
      </c>
      <c r="D8" t="s">
        <v>67</v>
      </c>
      <c r="E8" s="16">
        <v>8.8217184025635664E-2</v>
      </c>
    </row>
    <row r="9" spans="3:5" x14ac:dyDescent="0.25">
      <c r="C9" s="244" t="s">
        <v>47</v>
      </c>
      <c r="D9" s="244"/>
      <c r="E9" s="17">
        <v>0.78023678344926339</v>
      </c>
    </row>
    <row r="10" spans="3:5" x14ac:dyDescent="0.25">
      <c r="C10">
        <v>6</v>
      </c>
      <c r="D10" t="s">
        <v>68</v>
      </c>
      <c r="E10" s="16">
        <v>7.3250599996821555E-2</v>
      </c>
    </row>
    <row r="11" spans="3:5" x14ac:dyDescent="0.25">
      <c r="C11">
        <v>7</v>
      </c>
      <c r="D11" t="s">
        <v>46</v>
      </c>
      <c r="E11" s="16">
        <v>6.7447035083531434E-2</v>
      </c>
    </row>
    <row r="12" spans="3:5" x14ac:dyDescent="0.25">
      <c r="C12">
        <v>8</v>
      </c>
      <c r="D12" t="s">
        <v>45</v>
      </c>
      <c r="E12" s="16">
        <v>3.6393310514149887E-2</v>
      </c>
    </row>
    <row r="13" spans="3:5" x14ac:dyDescent="0.25">
      <c r="C13">
        <v>9</v>
      </c>
      <c r="D13" t="s">
        <v>43</v>
      </c>
      <c r="E13" s="16">
        <v>2.0208091062405693E-2</v>
      </c>
    </row>
    <row r="14" spans="3:5" x14ac:dyDescent="0.25">
      <c r="C14">
        <v>10</v>
      </c>
      <c r="D14" t="s">
        <v>48</v>
      </c>
      <c r="E14" s="16">
        <v>1.5982036290549444E-2</v>
      </c>
    </row>
    <row r="15" spans="3:5" x14ac:dyDescent="0.25">
      <c r="C15" s="244" t="s">
        <v>53</v>
      </c>
      <c r="D15" s="244"/>
      <c r="E15" s="17">
        <v>0.99351785639672141</v>
      </c>
    </row>
    <row r="16" spans="3:5" x14ac:dyDescent="0.25">
      <c r="C16" s="246" t="s">
        <v>54</v>
      </c>
      <c r="D16" s="246"/>
      <c r="E16" s="16">
        <v>6.4821436032786338E-3</v>
      </c>
    </row>
    <row r="17" spans="3:5" x14ac:dyDescent="0.25">
      <c r="C17" s="244" t="s">
        <v>55</v>
      </c>
      <c r="D17" s="244"/>
      <c r="E17" s="17">
        <v>1</v>
      </c>
    </row>
    <row r="19" spans="3:5" x14ac:dyDescent="0.25">
      <c r="C19" s="8" t="s">
        <v>7</v>
      </c>
    </row>
  </sheetData>
  <mergeCells count="4">
    <mergeCell ref="C9:D9"/>
    <mergeCell ref="C15:D15"/>
    <mergeCell ref="C16:D16"/>
    <mergeCell ref="C17:D17"/>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2A532-82ED-49EF-9296-3BE3B1A5ED4C}">
  <dimension ref="A1:E15"/>
  <sheetViews>
    <sheetView zoomScale="80" zoomScaleNormal="80" zoomScaleSheetLayoutView="50" workbookViewId="0">
      <selection activeCell="E5" sqref="E5:E15"/>
    </sheetView>
  </sheetViews>
  <sheetFormatPr defaultColWidth="9.140625" defaultRowHeight="15" x14ac:dyDescent="0.25"/>
  <cols>
    <col min="1" max="3" width="9.140625" style="94"/>
    <col min="4" max="4" width="68.140625" style="94" bestFit="1" customWidth="1"/>
    <col min="5" max="5" width="39.28515625" style="94" bestFit="1" customWidth="1"/>
    <col min="6" max="16384" width="9.140625" style="94"/>
  </cols>
  <sheetData>
    <row r="1" spans="1:5" x14ac:dyDescent="0.25">
      <c r="A1" s="125"/>
    </row>
    <row r="2" spans="1:5" x14ac:dyDescent="0.25">
      <c r="C2" s="122" t="s">
        <v>353</v>
      </c>
      <c r="D2" s="122"/>
      <c r="E2" s="122"/>
    </row>
    <row r="3" spans="1:5" x14ac:dyDescent="0.25">
      <c r="C3" s="95"/>
      <c r="D3" s="95"/>
      <c r="E3" s="95"/>
    </row>
    <row r="4" spans="1:5" x14ac:dyDescent="0.25">
      <c r="C4" s="96" t="s">
        <v>40</v>
      </c>
      <c r="D4" s="96" t="s">
        <v>337</v>
      </c>
      <c r="E4" s="96" t="s">
        <v>354</v>
      </c>
    </row>
    <row r="5" spans="1:5" x14ac:dyDescent="0.25">
      <c r="C5" s="127">
        <v>1</v>
      </c>
      <c r="D5" s="95" t="s">
        <v>346</v>
      </c>
      <c r="E5" s="50">
        <v>0.11763982039794525</v>
      </c>
    </row>
    <row r="6" spans="1:5" x14ac:dyDescent="0.25">
      <c r="C6" s="127">
        <v>2</v>
      </c>
      <c r="D6" s="95" t="s">
        <v>340</v>
      </c>
      <c r="E6" s="50">
        <v>0.10323568879530599</v>
      </c>
    </row>
    <row r="7" spans="1:5" x14ac:dyDescent="0.25">
      <c r="C7" s="127">
        <v>3</v>
      </c>
      <c r="D7" s="95" t="s">
        <v>348</v>
      </c>
      <c r="E7" s="50">
        <v>8.7239607516982287E-2</v>
      </c>
    </row>
    <row r="8" spans="1:5" x14ac:dyDescent="0.25">
      <c r="C8" s="127">
        <v>4</v>
      </c>
      <c r="D8" s="95" t="s">
        <v>355</v>
      </c>
      <c r="E8" s="50">
        <v>7.9902272703705826E-2</v>
      </c>
    </row>
    <row r="9" spans="1:5" x14ac:dyDescent="0.25">
      <c r="C9" s="127">
        <v>5</v>
      </c>
      <c r="D9" s="95" t="s">
        <v>339</v>
      </c>
      <c r="E9" s="50">
        <v>6.5679757474057535E-2</v>
      </c>
    </row>
    <row r="10" spans="1:5" x14ac:dyDescent="0.25">
      <c r="C10" s="127">
        <v>6</v>
      </c>
      <c r="D10" s="95" t="s">
        <v>356</v>
      </c>
      <c r="E10" s="50">
        <v>3.4588697683968994E-2</v>
      </c>
    </row>
    <row r="11" spans="1:5" x14ac:dyDescent="0.25">
      <c r="C11" s="127">
        <v>7</v>
      </c>
      <c r="D11" s="95" t="s">
        <v>357</v>
      </c>
      <c r="E11" s="50">
        <v>3.4254360314331177E-2</v>
      </c>
    </row>
    <row r="12" spans="1:5" x14ac:dyDescent="0.25">
      <c r="C12" s="127">
        <v>8</v>
      </c>
      <c r="D12" s="95" t="s">
        <v>358</v>
      </c>
      <c r="E12" s="50">
        <v>3.3708633941403013E-2</v>
      </c>
    </row>
    <row r="13" spans="1:5" x14ac:dyDescent="0.25">
      <c r="C13" s="127">
        <v>9</v>
      </c>
      <c r="D13" s="95" t="s">
        <v>342</v>
      </c>
      <c r="E13" s="50">
        <v>3.0484102095809994E-2</v>
      </c>
    </row>
    <row r="14" spans="1:5" x14ac:dyDescent="0.25">
      <c r="C14" s="127">
        <v>10</v>
      </c>
      <c r="D14" s="95" t="s">
        <v>347</v>
      </c>
      <c r="E14" s="50">
        <v>2.8491053324281049E-2</v>
      </c>
    </row>
    <row r="15" spans="1:5" x14ac:dyDescent="0.25">
      <c r="D15" s="1" t="s">
        <v>53</v>
      </c>
      <c r="E15" s="124">
        <v>0.61522399424779106</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C9C27-14A6-45A8-AA35-7F1035588E93}">
  <dimension ref="A1:E15"/>
  <sheetViews>
    <sheetView topLeftCell="B1" workbookViewId="0">
      <selection activeCell="E28" sqref="E28"/>
    </sheetView>
  </sheetViews>
  <sheetFormatPr defaultColWidth="9.140625" defaultRowHeight="15" x14ac:dyDescent="0.25"/>
  <cols>
    <col min="1" max="3" width="9.140625" style="94"/>
    <col min="4" max="4" width="73.85546875" style="94" bestFit="1" customWidth="1"/>
    <col min="5" max="5" width="39.140625" style="94" bestFit="1" customWidth="1"/>
    <col min="6" max="16384" width="9.140625" style="94"/>
  </cols>
  <sheetData>
    <row r="1" spans="1:5" x14ac:dyDescent="0.25">
      <c r="A1" s="125"/>
      <c r="C1" s="95"/>
      <c r="D1" s="95"/>
      <c r="E1" s="95"/>
    </row>
    <row r="2" spans="1:5" x14ac:dyDescent="0.25">
      <c r="A2" s="128"/>
      <c r="C2" s="122" t="s">
        <v>359</v>
      </c>
      <c r="D2" s="122"/>
      <c r="E2" s="122"/>
    </row>
    <row r="3" spans="1:5" x14ac:dyDescent="0.25">
      <c r="C3" s="95"/>
      <c r="D3" s="95"/>
      <c r="E3" s="95"/>
    </row>
    <row r="4" spans="1:5" x14ac:dyDescent="0.25">
      <c r="C4" s="96" t="s">
        <v>40</v>
      </c>
      <c r="D4" s="96" t="s">
        <v>337</v>
      </c>
      <c r="E4" s="96" t="s">
        <v>360</v>
      </c>
    </row>
    <row r="5" spans="1:5" x14ac:dyDescent="0.25">
      <c r="C5" s="127">
        <v>1</v>
      </c>
      <c r="D5" t="s">
        <v>339</v>
      </c>
      <c r="E5" s="50">
        <v>9.8969994873894074E-2</v>
      </c>
    </row>
    <row r="6" spans="1:5" x14ac:dyDescent="0.25">
      <c r="C6" s="127">
        <v>2</v>
      </c>
      <c r="D6" t="s">
        <v>340</v>
      </c>
      <c r="E6" s="50">
        <v>9.4469219617992692E-2</v>
      </c>
    </row>
    <row r="7" spans="1:5" x14ac:dyDescent="0.25">
      <c r="C7" s="127">
        <v>3</v>
      </c>
      <c r="D7" t="s">
        <v>342</v>
      </c>
      <c r="E7" s="50">
        <v>5.6019946231081648E-2</v>
      </c>
    </row>
    <row r="8" spans="1:5" x14ac:dyDescent="0.25">
      <c r="C8" s="127">
        <v>4</v>
      </c>
      <c r="D8" t="s">
        <v>341</v>
      </c>
      <c r="E8" s="50">
        <v>4.6557522312331977E-2</v>
      </c>
    </row>
    <row r="9" spans="1:5" x14ac:dyDescent="0.25">
      <c r="C9" s="127">
        <v>5</v>
      </c>
      <c r="D9" t="s">
        <v>345</v>
      </c>
      <c r="E9" s="50">
        <v>4.43885976012066E-2</v>
      </c>
    </row>
    <row r="10" spans="1:5" x14ac:dyDescent="0.25">
      <c r="C10" s="127">
        <v>6</v>
      </c>
      <c r="D10" t="s">
        <v>343</v>
      </c>
      <c r="E10" s="50">
        <v>4.2141008508588602E-2</v>
      </c>
    </row>
    <row r="11" spans="1:5" x14ac:dyDescent="0.25">
      <c r="C11" s="127">
        <v>7</v>
      </c>
      <c r="D11" t="s">
        <v>361</v>
      </c>
      <c r="E11" s="50">
        <v>3.9955686380643125E-2</v>
      </c>
    </row>
    <row r="12" spans="1:5" x14ac:dyDescent="0.25">
      <c r="C12" s="127">
        <v>8</v>
      </c>
      <c r="D12" t="s">
        <v>347</v>
      </c>
      <c r="E12" s="50">
        <v>3.8441212640756568E-2</v>
      </c>
    </row>
    <row r="13" spans="1:5" x14ac:dyDescent="0.25">
      <c r="C13" s="127">
        <v>9</v>
      </c>
      <c r="D13" t="s">
        <v>362</v>
      </c>
      <c r="E13" s="50">
        <v>3.1591818845032253E-2</v>
      </c>
    </row>
    <row r="14" spans="1:5" x14ac:dyDescent="0.25">
      <c r="C14" s="127">
        <v>10</v>
      </c>
      <c r="D14" t="s">
        <v>351</v>
      </c>
      <c r="E14" s="50">
        <v>3.1195919856213075E-2</v>
      </c>
    </row>
    <row r="15" spans="1:5" x14ac:dyDescent="0.25">
      <c r="D15" s="1" t="s">
        <v>53</v>
      </c>
      <c r="E15" s="124">
        <v>0.5237309268677407</v>
      </c>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2E90E-621B-4108-B7BE-3FCD2CD67060}">
  <dimension ref="A1:E17"/>
  <sheetViews>
    <sheetView topLeftCell="D1" workbookViewId="0">
      <selection activeCell="E24" sqref="E24"/>
    </sheetView>
  </sheetViews>
  <sheetFormatPr defaultColWidth="9.140625" defaultRowHeight="15" x14ac:dyDescent="0.25"/>
  <cols>
    <col min="1" max="3" width="9.140625" style="94"/>
    <col min="4" max="4" width="73" style="94" bestFit="1" customWidth="1"/>
    <col min="5" max="5" width="39.140625" style="94" bestFit="1" customWidth="1"/>
    <col min="6" max="16384" width="9.140625" style="94"/>
  </cols>
  <sheetData>
    <row r="1" spans="1:5" ht="15.75" x14ac:dyDescent="0.25">
      <c r="A1" s="125"/>
      <c r="B1" s="129"/>
    </row>
    <row r="2" spans="1:5" ht="15.75" x14ac:dyDescent="0.25">
      <c r="A2" s="128"/>
      <c r="B2" s="129"/>
      <c r="C2" s="122" t="s">
        <v>363</v>
      </c>
      <c r="D2" s="122"/>
      <c r="E2" s="122"/>
    </row>
    <row r="3" spans="1:5" ht="15.75" x14ac:dyDescent="0.25">
      <c r="A3" s="129"/>
      <c r="B3" s="129"/>
      <c r="C3" s="95"/>
      <c r="D3" s="95"/>
      <c r="E3" s="95"/>
    </row>
    <row r="4" spans="1:5" ht="15.75" x14ac:dyDescent="0.25">
      <c r="A4" s="129"/>
      <c r="B4" s="129"/>
      <c r="C4" s="96" t="s">
        <v>40</v>
      </c>
      <c r="D4" s="96" t="s">
        <v>337</v>
      </c>
      <c r="E4" s="96" t="s">
        <v>364</v>
      </c>
    </row>
    <row r="5" spans="1:5" ht="15.75" x14ac:dyDescent="0.25">
      <c r="A5" s="129"/>
      <c r="B5" s="129"/>
      <c r="C5" s="72">
        <v>1</v>
      </c>
      <c r="D5" t="s">
        <v>340</v>
      </c>
      <c r="E5" s="50">
        <v>0.44965814454182951</v>
      </c>
    </row>
    <row r="6" spans="1:5" ht="15.75" x14ac:dyDescent="0.25">
      <c r="A6" s="129"/>
      <c r="B6" s="129"/>
      <c r="C6" s="72">
        <v>2</v>
      </c>
      <c r="D6" t="s">
        <v>365</v>
      </c>
      <c r="E6" s="50">
        <v>9.1453361110975767E-2</v>
      </c>
    </row>
    <row r="7" spans="1:5" ht="15.75" x14ac:dyDescent="0.25">
      <c r="A7" s="129"/>
      <c r="B7" s="129"/>
      <c r="C7" s="72">
        <v>3</v>
      </c>
      <c r="D7" t="s">
        <v>361</v>
      </c>
      <c r="E7" s="50">
        <v>7.9680944764704262E-2</v>
      </c>
    </row>
    <row r="8" spans="1:5" ht="15.75" x14ac:dyDescent="0.25">
      <c r="A8" s="129"/>
      <c r="B8" s="129"/>
      <c r="C8" s="72">
        <v>4</v>
      </c>
      <c r="D8" t="s">
        <v>366</v>
      </c>
      <c r="E8" s="50">
        <v>5.2048875079182086E-2</v>
      </c>
    </row>
    <row r="9" spans="1:5" ht="15.75" x14ac:dyDescent="0.25">
      <c r="A9" s="129"/>
      <c r="B9" s="129"/>
      <c r="C9" s="72">
        <v>5</v>
      </c>
      <c r="D9" t="s">
        <v>367</v>
      </c>
      <c r="E9" s="50">
        <v>4.3468794796563757E-2</v>
      </c>
    </row>
    <row r="10" spans="1:5" ht="15.75" x14ac:dyDescent="0.25">
      <c r="A10" s="129"/>
      <c r="B10" s="129"/>
      <c r="C10" s="72">
        <v>6</v>
      </c>
      <c r="D10" t="s">
        <v>339</v>
      </c>
      <c r="E10" s="50">
        <v>2.8317651285880253E-2</v>
      </c>
    </row>
    <row r="11" spans="1:5" ht="15.75" x14ac:dyDescent="0.25">
      <c r="A11" s="129"/>
      <c r="B11" s="129"/>
      <c r="C11" s="72">
        <v>7</v>
      </c>
      <c r="D11" t="s">
        <v>368</v>
      </c>
      <c r="E11" s="50">
        <v>2.1759426471614659E-2</v>
      </c>
    </row>
    <row r="12" spans="1:5" ht="15.75" x14ac:dyDescent="0.25">
      <c r="A12" s="129"/>
      <c r="B12" s="129"/>
      <c r="C12" s="72">
        <v>8</v>
      </c>
      <c r="D12" t="s">
        <v>369</v>
      </c>
      <c r="E12" s="50">
        <v>2.0486246141990745E-2</v>
      </c>
    </row>
    <row r="13" spans="1:5" ht="15.75" x14ac:dyDescent="0.25">
      <c r="A13" s="129"/>
      <c r="B13" s="129"/>
      <c r="C13" s="72">
        <v>9</v>
      </c>
      <c r="D13" t="s">
        <v>351</v>
      </c>
      <c r="E13" s="50">
        <v>1.7823157891113085E-2</v>
      </c>
    </row>
    <row r="14" spans="1:5" ht="15.75" x14ac:dyDescent="0.25">
      <c r="A14" s="129"/>
      <c r="B14" s="129"/>
      <c r="C14" s="72">
        <v>10</v>
      </c>
      <c r="D14" t="s">
        <v>345</v>
      </c>
      <c r="E14" s="50">
        <v>1.7737433106606311E-2</v>
      </c>
    </row>
    <row r="15" spans="1:5" ht="15.75" x14ac:dyDescent="0.25">
      <c r="A15" s="129"/>
      <c r="B15" s="129"/>
      <c r="C15"/>
      <c r="D15" s="1" t="s">
        <v>53</v>
      </c>
      <c r="E15" s="124">
        <v>0.82243403519046043</v>
      </c>
    </row>
    <row r="16" spans="1:5" ht="15.75" x14ac:dyDescent="0.25">
      <c r="A16" s="129"/>
      <c r="B16" s="129"/>
    </row>
    <row r="17" spans="1:2" ht="15.75" x14ac:dyDescent="0.25">
      <c r="A17" s="129"/>
      <c r="B17" s="129"/>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2847C-63BC-465E-B684-F1A7D6D77004}">
  <dimension ref="A1:E19"/>
  <sheetViews>
    <sheetView workbookViewId="0">
      <selection activeCell="E5" sqref="E5:E15"/>
    </sheetView>
  </sheetViews>
  <sheetFormatPr defaultColWidth="9.140625" defaultRowHeight="15" x14ac:dyDescent="0.25"/>
  <cols>
    <col min="1" max="3" width="9.140625" style="94"/>
    <col min="4" max="4" width="53.85546875" style="94" customWidth="1"/>
    <col min="5" max="5" width="40.140625" style="94" bestFit="1" customWidth="1"/>
    <col min="6" max="16384" width="9.140625" style="94"/>
  </cols>
  <sheetData>
    <row r="1" spans="1:5" x14ac:dyDescent="0.25">
      <c r="A1" s="125"/>
    </row>
    <row r="2" spans="1:5" x14ac:dyDescent="0.25">
      <c r="A2" s="128"/>
      <c r="C2" s="122" t="s">
        <v>370</v>
      </c>
      <c r="D2" s="122"/>
      <c r="E2" s="122"/>
    </row>
    <row r="3" spans="1:5" x14ac:dyDescent="0.25">
      <c r="C3" s="95"/>
      <c r="D3" s="95"/>
      <c r="E3" s="95"/>
    </row>
    <row r="4" spans="1:5" x14ac:dyDescent="0.25">
      <c r="C4" s="96" t="s">
        <v>40</v>
      </c>
      <c r="D4" s="96" t="s">
        <v>337</v>
      </c>
      <c r="E4" s="96" t="s">
        <v>371</v>
      </c>
    </row>
    <row r="5" spans="1:5" x14ac:dyDescent="0.25">
      <c r="C5">
        <v>1</v>
      </c>
      <c r="D5" t="s">
        <v>372</v>
      </c>
      <c r="E5" s="50">
        <v>0.19372448744599663</v>
      </c>
    </row>
    <row r="6" spans="1:5" x14ac:dyDescent="0.25">
      <c r="C6">
        <v>2</v>
      </c>
      <c r="D6" t="s">
        <v>339</v>
      </c>
      <c r="E6" s="50">
        <v>0.18345899052164438</v>
      </c>
    </row>
    <row r="7" spans="1:5" x14ac:dyDescent="0.25">
      <c r="C7">
        <v>3</v>
      </c>
      <c r="D7" t="s">
        <v>342</v>
      </c>
      <c r="E7" s="50">
        <v>6.7965631992196504E-2</v>
      </c>
    </row>
    <row r="8" spans="1:5" x14ac:dyDescent="0.25">
      <c r="C8">
        <v>4</v>
      </c>
      <c r="D8" t="s">
        <v>343</v>
      </c>
      <c r="E8" s="50">
        <v>5.4424715650807712E-2</v>
      </c>
    </row>
    <row r="9" spans="1:5" x14ac:dyDescent="0.25">
      <c r="C9">
        <v>5</v>
      </c>
      <c r="D9" t="s">
        <v>341</v>
      </c>
      <c r="E9" s="50">
        <v>4.4222281498787104E-2</v>
      </c>
    </row>
    <row r="10" spans="1:5" x14ac:dyDescent="0.25">
      <c r="C10">
        <v>6</v>
      </c>
      <c r="D10" t="s">
        <v>373</v>
      </c>
      <c r="E10" s="50">
        <v>4.2798048503491976E-2</v>
      </c>
    </row>
    <row r="11" spans="1:5" x14ac:dyDescent="0.25">
      <c r="C11">
        <v>7</v>
      </c>
      <c r="D11" t="s">
        <v>362</v>
      </c>
      <c r="E11" s="50">
        <v>3.7468511909240901E-2</v>
      </c>
    </row>
    <row r="12" spans="1:5" x14ac:dyDescent="0.25">
      <c r="C12">
        <v>8</v>
      </c>
      <c r="D12" t="s">
        <v>374</v>
      </c>
      <c r="E12" s="50">
        <v>3.1223261116445494E-2</v>
      </c>
    </row>
    <row r="13" spans="1:5" x14ac:dyDescent="0.25">
      <c r="C13">
        <v>9</v>
      </c>
      <c r="D13" t="s">
        <v>345</v>
      </c>
      <c r="E13" s="50">
        <v>2.7229550819057365E-2</v>
      </c>
    </row>
    <row r="14" spans="1:5" x14ac:dyDescent="0.25">
      <c r="C14">
        <v>10</v>
      </c>
      <c r="D14" t="s">
        <v>375</v>
      </c>
      <c r="E14" s="50">
        <v>2.6111074002541739E-2</v>
      </c>
    </row>
    <row r="15" spans="1:5" x14ac:dyDescent="0.25">
      <c r="C15"/>
      <c r="D15" s="1" t="s">
        <v>53</v>
      </c>
      <c r="E15" s="124">
        <v>0.70862655346020986</v>
      </c>
    </row>
    <row r="17" spans="3:5" x14ac:dyDescent="0.25">
      <c r="C17" s="130" t="s">
        <v>376</v>
      </c>
      <c r="D17" s="131"/>
      <c r="E17" s="95"/>
    </row>
    <row r="18" spans="3:5" x14ac:dyDescent="0.25">
      <c r="C18" s="95"/>
      <c r="D18" s="95"/>
      <c r="E18" s="95"/>
    </row>
    <row r="19" spans="3:5" x14ac:dyDescent="0.25">
      <c r="C19" s="95"/>
      <c r="D19" s="95"/>
      <c r="E19" s="95"/>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0A694-B81F-4A62-B86B-C021A87920AC}">
  <dimension ref="B1:E15"/>
  <sheetViews>
    <sheetView workbookViewId="0">
      <selection activeCell="E24" sqref="E24"/>
    </sheetView>
  </sheetViews>
  <sheetFormatPr defaultColWidth="9.140625" defaultRowHeight="15" x14ac:dyDescent="0.25"/>
  <cols>
    <col min="1" max="3" width="9.140625" style="94"/>
    <col min="4" max="4" width="55.42578125" style="94" bestFit="1" customWidth="1"/>
    <col min="5" max="5" width="39.140625" style="94" bestFit="1" customWidth="1"/>
    <col min="6" max="16384" width="9.140625" style="94"/>
  </cols>
  <sheetData>
    <row r="1" spans="2:5" x14ac:dyDescent="0.25">
      <c r="B1" s="125"/>
    </row>
    <row r="2" spans="2:5" x14ac:dyDescent="0.25">
      <c r="B2" s="128"/>
      <c r="C2" s="122" t="s">
        <v>377</v>
      </c>
      <c r="D2" s="95"/>
      <c r="E2" s="95"/>
    </row>
    <row r="3" spans="2:5" x14ac:dyDescent="0.25">
      <c r="C3" s="95"/>
      <c r="D3" s="95"/>
      <c r="E3" s="95"/>
    </row>
    <row r="4" spans="2:5" x14ac:dyDescent="0.25">
      <c r="C4" s="96" t="s">
        <v>40</v>
      </c>
      <c r="D4" s="96" t="s">
        <v>337</v>
      </c>
      <c r="E4" s="96" t="s">
        <v>378</v>
      </c>
    </row>
    <row r="5" spans="2:5" x14ac:dyDescent="0.25">
      <c r="C5" s="72">
        <v>1</v>
      </c>
      <c r="D5" t="s">
        <v>340</v>
      </c>
      <c r="E5" s="50">
        <v>0.17901352127879905</v>
      </c>
    </row>
    <row r="6" spans="2:5" x14ac:dyDescent="0.25">
      <c r="C6" s="72">
        <v>2</v>
      </c>
      <c r="D6" t="s">
        <v>365</v>
      </c>
      <c r="E6" s="50">
        <v>0.13909558151993098</v>
      </c>
    </row>
    <row r="7" spans="2:5" x14ac:dyDescent="0.25">
      <c r="C7" s="72">
        <v>3</v>
      </c>
      <c r="D7" t="s">
        <v>379</v>
      </c>
      <c r="E7" s="50">
        <v>0.10568091457563755</v>
      </c>
    </row>
    <row r="8" spans="2:5" x14ac:dyDescent="0.25">
      <c r="C8" s="72">
        <v>4</v>
      </c>
      <c r="D8" t="s">
        <v>380</v>
      </c>
      <c r="E8" s="50">
        <v>8.8799144532661786E-2</v>
      </c>
    </row>
    <row r="9" spans="2:5" x14ac:dyDescent="0.25">
      <c r="C9" s="72">
        <v>5</v>
      </c>
      <c r="D9" t="s">
        <v>381</v>
      </c>
      <c r="E9" s="50">
        <v>5.8229536291661721E-2</v>
      </c>
    </row>
    <row r="10" spans="2:5" x14ac:dyDescent="0.25">
      <c r="C10" s="72">
        <v>6</v>
      </c>
      <c r="D10" t="s">
        <v>348</v>
      </c>
      <c r="E10" s="50">
        <v>5.3675226582245827E-2</v>
      </c>
    </row>
    <row r="11" spans="2:5" x14ac:dyDescent="0.25">
      <c r="C11" s="72">
        <v>7</v>
      </c>
      <c r="D11" t="s">
        <v>351</v>
      </c>
      <c r="E11" s="50">
        <v>5.1122651016254156E-2</v>
      </c>
    </row>
    <row r="12" spans="2:5" x14ac:dyDescent="0.25">
      <c r="C12" s="72">
        <v>8</v>
      </c>
      <c r="D12" t="s">
        <v>342</v>
      </c>
      <c r="E12" s="50">
        <v>4.5580779856109463E-2</v>
      </c>
    </row>
    <row r="13" spans="2:5" x14ac:dyDescent="0.25">
      <c r="C13" s="72">
        <v>9</v>
      </c>
      <c r="D13" t="s">
        <v>382</v>
      </c>
      <c r="E13" s="50">
        <v>2.5168416061800397E-2</v>
      </c>
    </row>
    <row r="14" spans="2:5" x14ac:dyDescent="0.25">
      <c r="C14" s="72">
        <v>10</v>
      </c>
      <c r="D14" t="s">
        <v>339</v>
      </c>
      <c r="E14" s="50">
        <v>1.9171550574884604E-2</v>
      </c>
    </row>
    <row r="15" spans="2:5" x14ac:dyDescent="0.25">
      <c r="C15"/>
      <c r="D15" s="1" t="s">
        <v>53</v>
      </c>
      <c r="E15" s="124">
        <v>0.7655373222899855</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E3C7-7619-4403-8FAF-233F46D24FD6}">
  <dimension ref="A1:E15"/>
  <sheetViews>
    <sheetView topLeftCell="D1" workbookViewId="0">
      <selection activeCell="E5" sqref="E5:E15"/>
    </sheetView>
  </sheetViews>
  <sheetFormatPr defaultColWidth="9.140625" defaultRowHeight="15" x14ac:dyDescent="0.25"/>
  <cols>
    <col min="1" max="3" width="9.140625" style="94"/>
    <col min="4" max="4" width="73.85546875" style="94" bestFit="1" customWidth="1"/>
    <col min="5" max="5" width="40.140625" style="94" bestFit="1" customWidth="1"/>
    <col min="6" max="16384" width="9.140625" style="94"/>
  </cols>
  <sheetData>
    <row r="1" spans="1:5" x14ac:dyDescent="0.25">
      <c r="A1" s="125"/>
    </row>
    <row r="2" spans="1:5" x14ac:dyDescent="0.25">
      <c r="A2" s="128"/>
      <c r="C2" s="122" t="s">
        <v>383</v>
      </c>
      <c r="D2" s="122"/>
      <c r="E2" s="122"/>
    </row>
    <row r="3" spans="1:5" x14ac:dyDescent="0.25">
      <c r="C3" s="95"/>
      <c r="D3" s="95"/>
      <c r="E3" s="95"/>
    </row>
    <row r="4" spans="1:5" x14ac:dyDescent="0.25">
      <c r="C4" s="96" t="s">
        <v>40</v>
      </c>
      <c r="D4" s="96" t="s">
        <v>337</v>
      </c>
      <c r="E4" s="96" t="s">
        <v>384</v>
      </c>
    </row>
    <row r="5" spans="1:5" x14ac:dyDescent="0.25">
      <c r="C5" s="72">
        <v>1</v>
      </c>
      <c r="D5" t="s">
        <v>340</v>
      </c>
      <c r="E5" s="50">
        <v>0.14888260468272185</v>
      </c>
    </row>
    <row r="6" spans="1:5" x14ac:dyDescent="0.25">
      <c r="C6" s="72">
        <v>2</v>
      </c>
      <c r="D6" t="s">
        <v>365</v>
      </c>
      <c r="E6" s="50">
        <v>0.13329065978891924</v>
      </c>
    </row>
    <row r="7" spans="1:5" x14ac:dyDescent="0.25">
      <c r="C7" s="72">
        <v>3</v>
      </c>
      <c r="D7" t="s">
        <v>339</v>
      </c>
      <c r="E7" s="50">
        <v>6.4919095218656381E-2</v>
      </c>
    </row>
    <row r="8" spans="1:5" x14ac:dyDescent="0.25">
      <c r="C8" s="72">
        <v>4</v>
      </c>
      <c r="D8" t="s">
        <v>351</v>
      </c>
      <c r="E8" s="50">
        <v>5.434299879568523E-2</v>
      </c>
    </row>
    <row r="9" spans="1:5" x14ac:dyDescent="0.25">
      <c r="C9" s="72">
        <v>5</v>
      </c>
      <c r="D9" t="s">
        <v>342</v>
      </c>
      <c r="E9" s="50">
        <v>3.9570611228591172E-2</v>
      </c>
    </row>
    <row r="10" spans="1:5" x14ac:dyDescent="0.25">
      <c r="C10" s="72">
        <v>6</v>
      </c>
      <c r="D10" t="s">
        <v>385</v>
      </c>
      <c r="E10" s="50">
        <v>3.4942001443051832E-2</v>
      </c>
    </row>
    <row r="11" spans="1:5" x14ac:dyDescent="0.25">
      <c r="C11" s="72">
        <v>7</v>
      </c>
      <c r="D11" t="s">
        <v>345</v>
      </c>
      <c r="E11" s="50">
        <v>3.228178577162337E-2</v>
      </c>
    </row>
    <row r="12" spans="1:5" x14ac:dyDescent="0.25">
      <c r="C12" s="72">
        <v>8</v>
      </c>
      <c r="D12" t="s">
        <v>347</v>
      </c>
      <c r="E12" s="50">
        <v>3.1586048594582174E-2</v>
      </c>
    </row>
    <row r="13" spans="1:5" x14ac:dyDescent="0.25">
      <c r="C13" s="72">
        <v>9</v>
      </c>
      <c r="D13" t="s">
        <v>343</v>
      </c>
      <c r="E13" s="50">
        <v>3.0320425177517367E-2</v>
      </c>
    </row>
    <row r="14" spans="1:5" x14ac:dyDescent="0.25">
      <c r="C14" s="72">
        <v>10</v>
      </c>
      <c r="D14" t="s">
        <v>374</v>
      </c>
      <c r="E14" s="50">
        <v>2.9334104223902306E-2</v>
      </c>
    </row>
    <row r="15" spans="1:5" x14ac:dyDescent="0.25">
      <c r="C15"/>
      <c r="D15" s="1" t="s">
        <v>53</v>
      </c>
      <c r="E15" s="124">
        <v>0.59947033492525093</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8E09-0DE9-4F9C-9B4F-6B0692972639}">
  <dimension ref="A1:E17"/>
  <sheetViews>
    <sheetView topLeftCell="B1" workbookViewId="0">
      <selection activeCell="E5" sqref="E5:E15"/>
    </sheetView>
  </sheetViews>
  <sheetFormatPr defaultColWidth="9.140625" defaultRowHeight="15" x14ac:dyDescent="0.25"/>
  <cols>
    <col min="1" max="2" width="9.140625" style="94"/>
    <col min="3" max="3" width="7" style="94" bestFit="1" customWidth="1"/>
    <col min="4" max="4" width="73.85546875" style="94" bestFit="1" customWidth="1"/>
    <col min="5" max="5" width="18.28515625" style="94" customWidth="1"/>
    <col min="6" max="16384" width="9.140625" style="94"/>
  </cols>
  <sheetData>
    <row r="1" spans="1:5" x14ac:dyDescent="0.25">
      <c r="A1" s="125"/>
    </row>
    <row r="2" spans="1:5" x14ac:dyDescent="0.25">
      <c r="C2" s="122" t="s">
        <v>386</v>
      </c>
      <c r="D2" s="122"/>
      <c r="E2" s="122"/>
    </row>
    <row r="3" spans="1:5" x14ac:dyDescent="0.25">
      <c r="C3" s="95"/>
      <c r="D3" s="95"/>
      <c r="E3" s="95"/>
    </row>
    <row r="4" spans="1:5" x14ac:dyDescent="0.25">
      <c r="C4" s="96" t="s">
        <v>40</v>
      </c>
      <c r="D4" s="96" t="s">
        <v>337</v>
      </c>
      <c r="E4" s="96" t="s">
        <v>387</v>
      </c>
    </row>
    <row r="5" spans="1:5" x14ac:dyDescent="0.25">
      <c r="C5" s="72">
        <v>1</v>
      </c>
      <c r="D5" t="s">
        <v>339</v>
      </c>
      <c r="E5" s="50">
        <v>0.1171204596430325</v>
      </c>
    </row>
    <row r="6" spans="1:5" x14ac:dyDescent="0.25">
      <c r="C6" s="72">
        <v>2</v>
      </c>
      <c r="D6" t="s">
        <v>340</v>
      </c>
      <c r="E6" s="50">
        <v>7.1716748263382896E-2</v>
      </c>
    </row>
    <row r="7" spans="1:5" x14ac:dyDescent="0.25">
      <c r="C7" s="72">
        <v>3</v>
      </c>
      <c r="D7" t="s">
        <v>341</v>
      </c>
      <c r="E7" s="50">
        <v>6.9876741470011702E-2</v>
      </c>
    </row>
    <row r="8" spans="1:5" x14ac:dyDescent="0.25">
      <c r="C8" s="72">
        <v>4</v>
      </c>
      <c r="D8" t="s">
        <v>342</v>
      </c>
      <c r="E8" s="50">
        <v>6.4665288313212985E-2</v>
      </c>
    </row>
    <row r="9" spans="1:5" x14ac:dyDescent="0.25">
      <c r="C9" s="72">
        <v>5</v>
      </c>
      <c r="D9" t="s">
        <v>343</v>
      </c>
      <c r="E9" s="50">
        <v>6.2158324852132366E-2</v>
      </c>
    </row>
    <row r="10" spans="1:5" x14ac:dyDescent="0.25">
      <c r="C10" s="72">
        <v>6</v>
      </c>
      <c r="D10" t="s">
        <v>344</v>
      </c>
      <c r="E10" s="50">
        <v>4.5119468759856611E-2</v>
      </c>
    </row>
    <row r="11" spans="1:5" x14ac:dyDescent="0.25">
      <c r="C11" s="72">
        <v>7</v>
      </c>
      <c r="D11" t="s">
        <v>345</v>
      </c>
      <c r="E11" s="50">
        <v>4.4134654362547369E-2</v>
      </c>
    </row>
    <row r="12" spans="1:5" x14ac:dyDescent="0.25">
      <c r="C12" s="72">
        <v>8</v>
      </c>
      <c r="D12" t="s">
        <v>346</v>
      </c>
      <c r="E12" s="50">
        <v>3.1831102598613187E-2</v>
      </c>
    </row>
    <row r="13" spans="1:5" x14ac:dyDescent="0.25">
      <c r="C13" s="72">
        <v>9</v>
      </c>
      <c r="D13" t="s">
        <v>347</v>
      </c>
      <c r="E13" s="50">
        <v>2.8259636389752592E-2</v>
      </c>
    </row>
    <row r="14" spans="1:5" x14ac:dyDescent="0.25">
      <c r="C14" s="72">
        <v>10</v>
      </c>
      <c r="D14" t="s">
        <v>348</v>
      </c>
      <c r="E14" s="50">
        <v>2.7006094646451522E-2</v>
      </c>
    </row>
    <row r="15" spans="1:5" x14ac:dyDescent="0.25">
      <c r="C15"/>
      <c r="D15" s="1" t="s">
        <v>53</v>
      </c>
      <c r="E15" s="124">
        <v>0.56188851929899375</v>
      </c>
    </row>
    <row r="17" spans="2:5" x14ac:dyDescent="0.25">
      <c r="B17" s="118"/>
      <c r="C17" s="118"/>
      <c r="D17" s="118"/>
      <c r="E17" s="118"/>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1A8E2-E05C-4A67-8823-962E5BCD77F9}">
  <dimension ref="A1:E18"/>
  <sheetViews>
    <sheetView workbookViewId="0">
      <selection activeCell="E26" sqref="E26"/>
    </sheetView>
  </sheetViews>
  <sheetFormatPr defaultColWidth="9.140625" defaultRowHeight="15" x14ac:dyDescent="0.25"/>
  <cols>
    <col min="1" max="3" width="9.140625" style="94"/>
    <col min="4" max="4" width="55.42578125" style="94" bestFit="1" customWidth="1"/>
    <col min="5" max="5" width="20.140625" style="94" customWidth="1"/>
    <col min="6" max="16384" width="9.140625" style="94"/>
  </cols>
  <sheetData>
    <row r="1" spans="1:5" x14ac:dyDescent="0.25">
      <c r="A1" s="125"/>
    </row>
    <row r="2" spans="1:5" x14ac:dyDescent="0.25">
      <c r="A2" s="128"/>
      <c r="B2" s="95"/>
      <c r="C2" s="122" t="s">
        <v>388</v>
      </c>
      <c r="D2" s="95"/>
      <c r="E2" s="95"/>
    </row>
    <row r="3" spans="1:5" x14ac:dyDescent="0.25">
      <c r="B3" s="95"/>
      <c r="C3" s="95"/>
      <c r="D3" s="95"/>
      <c r="E3" s="95"/>
    </row>
    <row r="4" spans="1:5" x14ac:dyDescent="0.25">
      <c r="B4" s="95"/>
      <c r="C4" s="96" t="s">
        <v>40</v>
      </c>
      <c r="D4" s="96" t="s">
        <v>337</v>
      </c>
      <c r="E4" s="96" t="s">
        <v>389</v>
      </c>
    </row>
    <row r="5" spans="1:5" x14ac:dyDescent="0.25">
      <c r="C5" s="72">
        <v>1</v>
      </c>
      <c r="D5" t="s">
        <v>369</v>
      </c>
      <c r="E5" s="50">
        <v>0.35425992165030307</v>
      </c>
    </row>
    <row r="6" spans="1:5" x14ac:dyDescent="0.25">
      <c r="C6" s="72">
        <v>2</v>
      </c>
      <c r="D6" t="s">
        <v>390</v>
      </c>
      <c r="E6" s="50">
        <v>0.31019552778028492</v>
      </c>
    </row>
    <row r="7" spans="1:5" x14ac:dyDescent="0.25">
      <c r="C7" s="72">
        <v>3</v>
      </c>
      <c r="D7" t="s">
        <v>391</v>
      </c>
      <c r="E7" s="50">
        <v>9.6620768794261375E-2</v>
      </c>
    </row>
    <row r="8" spans="1:5" x14ac:dyDescent="0.25">
      <c r="C8" s="72">
        <v>4</v>
      </c>
      <c r="D8" t="s">
        <v>340</v>
      </c>
      <c r="E8" s="50">
        <v>5.5811108298571693E-2</v>
      </c>
    </row>
    <row r="9" spans="1:5" x14ac:dyDescent="0.25">
      <c r="C9" s="72">
        <v>5</v>
      </c>
      <c r="D9" t="s">
        <v>365</v>
      </c>
      <c r="E9" s="50">
        <v>4.4812717384579426E-2</v>
      </c>
    </row>
    <row r="10" spans="1:5" x14ac:dyDescent="0.25">
      <c r="C10" s="72">
        <v>6</v>
      </c>
      <c r="D10" t="s">
        <v>341</v>
      </c>
      <c r="E10" s="50">
        <v>2.7132300100154771E-2</v>
      </c>
    </row>
    <row r="11" spans="1:5" x14ac:dyDescent="0.25">
      <c r="C11" s="72">
        <v>7</v>
      </c>
      <c r="D11" t="s">
        <v>361</v>
      </c>
      <c r="E11" s="50">
        <v>1.5492396146208487E-2</v>
      </c>
    </row>
    <row r="12" spans="1:5" x14ac:dyDescent="0.25">
      <c r="C12" s="72">
        <v>8</v>
      </c>
      <c r="D12" t="s">
        <v>339</v>
      </c>
      <c r="E12" s="50">
        <v>1.2287017151644403E-2</v>
      </c>
    </row>
    <row r="13" spans="1:5" x14ac:dyDescent="0.25">
      <c r="C13" s="72">
        <v>9</v>
      </c>
      <c r="D13" t="s">
        <v>343</v>
      </c>
      <c r="E13" s="50">
        <v>1.1806466570355292E-2</v>
      </c>
    </row>
    <row r="14" spans="1:5" x14ac:dyDescent="0.25">
      <c r="C14" s="72">
        <v>10</v>
      </c>
      <c r="D14" t="s">
        <v>345</v>
      </c>
      <c r="E14" s="50">
        <v>1.0609469614109234E-2</v>
      </c>
    </row>
    <row r="15" spans="1:5" x14ac:dyDescent="0.25">
      <c r="C15"/>
      <c r="D15" s="1" t="s">
        <v>53</v>
      </c>
      <c r="E15" s="124">
        <v>0.93902769349047266</v>
      </c>
    </row>
    <row r="17" spans="4:5" x14ac:dyDescent="0.25">
      <c r="D17" s="118"/>
      <c r="E17" s="132"/>
    </row>
    <row r="18" spans="4:5" x14ac:dyDescent="0.25">
      <c r="D18" s="133"/>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51C6-7B34-41B9-BD99-8F1A9FD3F6AD}">
  <dimension ref="A1:J7"/>
  <sheetViews>
    <sheetView workbookViewId="0">
      <selection activeCell="F24" sqref="F24"/>
    </sheetView>
  </sheetViews>
  <sheetFormatPr defaultColWidth="9.140625" defaultRowHeight="15" x14ac:dyDescent="0.25"/>
  <cols>
    <col min="1" max="2" width="9.140625" style="94"/>
    <col min="3" max="3" width="25.140625" style="94" bestFit="1" customWidth="1"/>
    <col min="4" max="4" width="15.5703125" style="94" customWidth="1"/>
    <col min="5" max="5" width="17.42578125" style="94" customWidth="1"/>
    <col min="6" max="6" width="28.5703125" style="94" customWidth="1"/>
    <col min="7" max="7" width="17.7109375" style="94" customWidth="1"/>
    <col min="8" max="16384" width="9.140625" style="94"/>
  </cols>
  <sheetData>
    <row r="1" spans="1:10" x14ac:dyDescent="0.25">
      <c r="A1" s="125"/>
    </row>
    <row r="2" spans="1:10" x14ac:dyDescent="0.25">
      <c r="A2" s="128"/>
      <c r="C2" s="256" t="s">
        <v>392</v>
      </c>
      <c r="D2" s="256"/>
      <c r="E2" s="256"/>
      <c r="F2" s="256"/>
      <c r="G2" s="256"/>
      <c r="H2" s="256"/>
      <c r="I2" s="256"/>
      <c r="J2" s="256"/>
    </row>
    <row r="3" spans="1:10" x14ac:dyDescent="0.25">
      <c r="C3" s="95"/>
      <c r="D3" s="95"/>
      <c r="E3" s="95"/>
      <c r="F3" s="95"/>
      <c r="G3" s="95"/>
      <c r="H3" s="95"/>
      <c r="I3" s="95"/>
      <c r="J3" s="95"/>
    </row>
    <row r="4" spans="1:10" ht="15" customHeight="1" x14ac:dyDescent="0.25">
      <c r="C4" s="257" t="s">
        <v>393</v>
      </c>
      <c r="D4" s="258" t="s">
        <v>394</v>
      </c>
      <c r="E4" s="258"/>
      <c r="F4" s="259" t="s">
        <v>486</v>
      </c>
      <c r="G4" s="95"/>
      <c r="H4" s="95"/>
      <c r="I4" s="95"/>
      <c r="J4" s="95"/>
    </row>
    <row r="5" spans="1:10" x14ac:dyDescent="0.25">
      <c r="C5" s="257"/>
      <c r="D5" s="134">
        <v>2023</v>
      </c>
      <c r="E5" s="134">
        <v>2024</v>
      </c>
      <c r="F5" s="259"/>
      <c r="G5" s="95"/>
      <c r="H5" s="95"/>
      <c r="I5" s="95"/>
      <c r="J5" s="95"/>
    </row>
    <row r="6" spans="1:10" x14ac:dyDescent="0.25">
      <c r="C6" s="95" t="s">
        <v>31</v>
      </c>
      <c r="D6" s="135">
        <v>303035373</v>
      </c>
      <c r="E6" s="135">
        <v>327504696</v>
      </c>
      <c r="F6" s="68">
        <f>(E6-D6)/D6</f>
        <v>8.0747414923075661E-2</v>
      </c>
    </row>
    <row r="7" spans="1:10" x14ac:dyDescent="0.25">
      <c r="C7" s="95" t="s">
        <v>33</v>
      </c>
      <c r="D7" s="135">
        <v>168858560</v>
      </c>
      <c r="E7" s="135">
        <v>236904700</v>
      </c>
      <c r="F7" s="68">
        <f>(E7-D7)/D7</f>
        <v>0.40297714252685796</v>
      </c>
    </row>
  </sheetData>
  <mergeCells count="4">
    <mergeCell ref="C2:J2"/>
    <mergeCell ref="C4:C5"/>
    <mergeCell ref="D4:E4"/>
    <mergeCell ref="F4:F5"/>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C6806-8E7D-482B-8DFD-0C565944B8AA}">
  <dimension ref="A1:E15"/>
  <sheetViews>
    <sheetView topLeftCell="B1" workbookViewId="0">
      <selection activeCell="E25" sqref="E25"/>
    </sheetView>
  </sheetViews>
  <sheetFormatPr defaultColWidth="9.140625" defaultRowHeight="15" x14ac:dyDescent="0.25"/>
  <cols>
    <col min="1" max="2" width="9.140625" style="94"/>
    <col min="3" max="3" width="7" style="94" bestFit="1" customWidth="1"/>
    <col min="4" max="4" width="73" style="94" bestFit="1" customWidth="1"/>
    <col min="5" max="5" width="15.28515625" style="94" bestFit="1" customWidth="1"/>
    <col min="6" max="16384" width="9.140625" style="94"/>
  </cols>
  <sheetData>
    <row r="1" spans="1:5" x14ac:dyDescent="0.25">
      <c r="A1" s="125"/>
    </row>
    <row r="2" spans="1:5" x14ac:dyDescent="0.25">
      <c r="A2" s="128"/>
      <c r="C2" s="122" t="s">
        <v>395</v>
      </c>
      <c r="D2" s="122"/>
      <c r="E2" s="122"/>
    </row>
    <row r="3" spans="1:5" x14ac:dyDescent="0.25">
      <c r="C3" s="95"/>
      <c r="D3" s="95"/>
      <c r="E3" s="95"/>
    </row>
    <row r="4" spans="1:5" x14ac:dyDescent="0.25">
      <c r="C4" s="96" t="s">
        <v>40</v>
      </c>
      <c r="D4" s="96" t="s">
        <v>337</v>
      </c>
      <c r="E4" s="96" t="s">
        <v>396</v>
      </c>
    </row>
    <row r="5" spans="1:5" x14ac:dyDescent="0.25">
      <c r="C5" s="72">
        <v>1</v>
      </c>
      <c r="D5" t="s">
        <v>390</v>
      </c>
      <c r="E5" s="50">
        <v>0.5346163494400703</v>
      </c>
    </row>
    <row r="6" spans="1:5" x14ac:dyDescent="0.25">
      <c r="C6" s="72">
        <v>2</v>
      </c>
      <c r="D6" t="s">
        <v>340</v>
      </c>
      <c r="E6" s="50">
        <v>9.618942990667835E-2</v>
      </c>
    </row>
    <row r="7" spans="1:5" x14ac:dyDescent="0.25">
      <c r="C7" s="72">
        <v>3</v>
      </c>
      <c r="D7" t="s">
        <v>365</v>
      </c>
      <c r="E7" s="50">
        <v>7.7233903235390561E-2</v>
      </c>
    </row>
    <row r="8" spans="1:5" x14ac:dyDescent="0.25">
      <c r="C8" s="72">
        <v>4</v>
      </c>
      <c r="D8" t="s">
        <v>391</v>
      </c>
      <c r="E8" s="50">
        <v>7.2009575093237743E-2</v>
      </c>
    </row>
    <row r="9" spans="1:5" x14ac:dyDescent="0.25">
      <c r="C9" s="72">
        <v>5</v>
      </c>
      <c r="D9" t="s">
        <v>341</v>
      </c>
      <c r="E9" s="50">
        <v>4.6762025665732745E-2</v>
      </c>
    </row>
    <row r="10" spans="1:5" x14ac:dyDescent="0.25">
      <c r="C10" s="72">
        <v>6</v>
      </c>
      <c r="D10" t="s">
        <v>361</v>
      </c>
      <c r="E10" s="50">
        <v>2.6700862939687434E-2</v>
      </c>
    </row>
    <row r="11" spans="1:5" x14ac:dyDescent="0.25">
      <c r="C11" s="72">
        <v>7</v>
      </c>
      <c r="D11" t="s">
        <v>339</v>
      </c>
      <c r="E11" s="50">
        <v>2.1176450550803704E-2</v>
      </c>
    </row>
    <row r="12" spans="1:5" x14ac:dyDescent="0.25">
      <c r="C12" s="72">
        <v>8</v>
      </c>
      <c r="D12" t="s">
        <v>343</v>
      </c>
      <c r="E12" s="50">
        <v>1.4114014414010112E-2</v>
      </c>
    </row>
    <row r="13" spans="1:5" x14ac:dyDescent="0.25">
      <c r="C13" s="72">
        <v>9</v>
      </c>
      <c r="D13" t="s">
        <v>345</v>
      </c>
      <c r="E13" s="50">
        <v>1.1257401939665622E-2</v>
      </c>
    </row>
    <row r="14" spans="1:5" x14ac:dyDescent="0.25">
      <c r="C14" s="72">
        <v>10</v>
      </c>
      <c r="D14" t="s">
        <v>351</v>
      </c>
      <c r="E14" s="50">
        <v>9.2438369189063469E-3</v>
      </c>
    </row>
    <row r="15" spans="1:5" x14ac:dyDescent="0.25">
      <c r="C15"/>
      <c r="D15" s="1" t="s">
        <v>53</v>
      </c>
      <c r="E15" s="124">
        <v>0.90930385010418291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043F-6D6F-4F0B-A581-FDEBFD9A203C}">
  <dimension ref="C2:H12"/>
  <sheetViews>
    <sheetView workbookViewId="0">
      <selection activeCell="C5" sqref="C5:H10"/>
    </sheetView>
  </sheetViews>
  <sheetFormatPr defaultRowHeight="15" x14ac:dyDescent="0.25"/>
  <cols>
    <col min="4" max="5" width="12.7109375" bestFit="1" customWidth="1"/>
    <col min="6" max="7" width="14.28515625" bestFit="1" customWidth="1"/>
    <col min="8" max="8" width="12.85546875" customWidth="1"/>
  </cols>
  <sheetData>
    <row r="2" spans="3:8" x14ac:dyDescent="0.25">
      <c r="C2" s="247" t="s">
        <v>70</v>
      </c>
      <c r="D2" s="247"/>
      <c r="E2" s="247"/>
      <c r="F2" s="247"/>
      <c r="G2" s="247"/>
      <c r="H2" s="247"/>
    </row>
    <row r="5" spans="3:8" x14ac:dyDescent="0.25">
      <c r="C5" s="243" t="s">
        <v>63</v>
      </c>
      <c r="D5" s="243" t="s">
        <v>71</v>
      </c>
      <c r="E5" s="243"/>
      <c r="F5" s="243"/>
      <c r="G5" s="243"/>
      <c r="H5" s="248" t="s">
        <v>73</v>
      </c>
    </row>
    <row r="6" spans="3:8" x14ac:dyDescent="0.25">
      <c r="C6" s="243"/>
      <c r="D6" s="1">
        <v>2021</v>
      </c>
      <c r="E6" s="1">
        <v>2022</v>
      </c>
      <c r="F6" s="1">
        <v>2023</v>
      </c>
      <c r="G6" s="1">
        <v>2024</v>
      </c>
      <c r="H6" s="248"/>
    </row>
    <row r="7" spans="3:8" x14ac:dyDescent="0.25">
      <c r="C7" s="20" t="s">
        <v>31</v>
      </c>
      <c r="D7" s="4">
        <v>1660436407</v>
      </c>
      <c r="E7" s="4">
        <v>1747122397.9999998</v>
      </c>
      <c r="F7" s="5">
        <v>1675157620</v>
      </c>
      <c r="G7" s="5">
        <v>2060034377</v>
      </c>
      <c r="H7" s="6">
        <v>0.5762927377461603</v>
      </c>
    </row>
    <row r="8" spans="3:8" x14ac:dyDescent="0.25">
      <c r="C8" s="20" t="s">
        <v>33</v>
      </c>
      <c r="D8" s="4">
        <v>744507616</v>
      </c>
      <c r="E8" s="4">
        <v>625503756</v>
      </c>
      <c r="F8" s="5">
        <v>940875558</v>
      </c>
      <c r="G8" s="5">
        <v>1102050797</v>
      </c>
      <c r="H8" s="6">
        <v>0.30829770513993121</v>
      </c>
    </row>
    <row r="9" spans="3:8" x14ac:dyDescent="0.25">
      <c r="C9" s="20" t="s">
        <v>65</v>
      </c>
      <c r="D9" s="4">
        <v>205325072</v>
      </c>
      <c r="E9" s="4">
        <v>274364456.00000024</v>
      </c>
      <c r="F9" s="5">
        <v>349992718</v>
      </c>
      <c r="G9" s="5">
        <v>412546679</v>
      </c>
      <c r="H9" s="6">
        <v>0.11540955711390848</v>
      </c>
    </row>
    <row r="10" spans="3:8" x14ac:dyDescent="0.25">
      <c r="C10" s="21" t="s">
        <v>3</v>
      </c>
      <c r="D10" s="18">
        <v>2610269095</v>
      </c>
      <c r="E10" s="18">
        <v>2646990610</v>
      </c>
      <c r="F10" s="22">
        <v>2966025896</v>
      </c>
      <c r="G10" s="22">
        <v>3574631853</v>
      </c>
      <c r="H10" s="19">
        <v>1</v>
      </c>
    </row>
    <row r="12" spans="3:8" x14ac:dyDescent="0.25">
      <c r="C12" s="8" t="s">
        <v>72</v>
      </c>
    </row>
  </sheetData>
  <mergeCells count="4">
    <mergeCell ref="C2:H2"/>
    <mergeCell ref="C5:C6"/>
    <mergeCell ref="D5:G5"/>
    <mergeCell ref="H5:H6"/>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D69D4-8E43-405B-B6CB-E22C300B77D8}">
  <dimension ref="A1:F15"/>
  <sheetViews>
    <sheetView workbookViewId="0">
      <selection activeCell="E25" sqref="E25"/>
    </sheetView>
  </sheetViews>
  <sheetFormatPr defaultColWidth="9.140625" defaultRowHeight="15" x14ac:dyDescent="0.25"/>
  <cols>
    <col min="1" max="2" width="9.140625" style="94"/>
    <col min="3" max="3" width="7" style="94" bestFit="1" customWidth="1"/>
    <col min="4" max="4" width="55.42578125" style="94" bestFit="1" customWidth="1"/>
    <col min="5" max="5" width="16.7109375" style="94" customWidth="1"/>
    <col min="6" max="16384" width="9.140625" style="94"/>
  </cols>
  <sheetData>
    <row r="1" spans="1:6" x14ac:dyDescent="0.25">
      <c r="A1" s="125"/>
    </row>
    <row r="2" spans="1:6" x14ac:dyDescent="0.25">
      <c r="A2" s="128"/>
      <c r="C2" s="122" t="s">
        <v>397</v>
      </c>
      <c r="D2" s="122"/>
      <c r="E2" s="122"/>
      <c r="F2" s="95"/>
    </row>
    <row r="3" spans="1:6" x14ac:dyDescent="0.25">
      <c r="C3" s="95"/>
      <c r="D3" s="95"/>
      <c r="E3" s="95"/>
      <c r="F3" s="95"/>
    </row>
    <row r="4" spans="1:6" x14ac:dyDescent="0.25">
      <c r="C4" s="96" t="s">
        <v>40</v>
      </c>
      <c r="D4" s="96" t="s">
        <v>337</v>
      </c>
      <c r="E4" s="96" t="s">
        <v>398</v>
      </c>
      <c r="F4" s="95"/>
    </row>
    <row r="5" spans="1:6" x14ac:dyDescent="0.25">
      <c r="C5" s="72">
        <v>1</v>
      </c>
      <c r="D5" t="s">
        <v>369</v>
      </c>
      <c r="E5" s="50">
        <v>0.83469586293560227</v>
      </c>
    </row>
    <row r="6" spans="1:6" x14ac:dyDescent="0.25">
      <c r="C6" s="72">
        <v>2</v>
      </c>
      <c r="D6" t="s">
        <v>391</v>
      </c>
      <c r="E6" s="50">
        <v>0.13065997846391397</v>
      </c>
    </row>
    <row r="7" spans="1:6" x14ac:dyDescent="0.25">
      <c r="C7" s="72">
        <v>3</v>
      </c>
      <c r="D7" t="s">
        <v>342</v>
      </c>
      <c r="E7" s="50">
        <v>1.2848807980593043E-2</v>
      </c>
    </row>
    <row r="8" spans="1:6" x14ac:dyDescent="0.25">
      <c r="C8" s="72">
        <v>4</v>
      </c>
      <c r="D8" t="s">
        <v>345</v>
      </c>
      <c r="E8" s="50">
        <v>9.712745251571623E-3</v>
      </c>
    </row>
    <row r="9" spans="1:6" x14ac:dyDescent="0.25">
      <c r="C9" s="72">
        <v>5</v>
      </c>
      <c r="D9" t="s">
        <v>343</v>
      </c>
      <c r="E9" s="50">
        <v>8.6183811465116566E-3</v>
      </c>
    </row>
    <row r="10" spans="1:6" x14ac:dyDescent="0.25">
      <c r="C10" s="72">
        <v>6</v>
      </c>
      <c r="D10" t="s">
        <v>399</v>
      </c>
      <c r="E10" s="50">
        <v>7.7207417159727099E-4</v>
      </c>
    </row>
    <row r="11" spans="1:6" x14ac:dyDescent="0.25">
      <c r="C11" s="72">
        <v>7</v>
      </c>
      <c r="D11" t="s">
        <v>400</v>
      </c>
      <c r="E11" s="50">
        <v>4.8020153251497339E-4</v>
      </c>
    </row>
    <row r="12" spans="1:6" x14ac:dyDescent="0.25">
      <c r="C12" s="72">
        <v>8</v>
      </c>
      <c r="D12" t="s">
        <v>401</v>
      </c>
      <c r="E12" s="50">
        <v>4.197721699907178E-4</v>
      </c>
    </row>
    <row r="13" spans="1:6" x14ac:dyDescent="0.25">
      <c r="C13" s="72">
        <v>9</v>
      </c>
      <c r="D13" t="s">
        <v>402</v>
      </c>
      <c r="E13" s="50">
        <v>3.8904251371965181E-4</v>
      </c>
    </row>
    <row r="14" spans="1:6" x14ac:dyDescent="0.25">
      <c r="C14" s="72">
        <v>10</v>
      </c>
      <c r="D14" t="s">
        <v>403</v>
      </c>
      <c r="E14" s="50">
        <v>2.6914197987629629E-4</v>
      </c>
    </row>
    <row r="15" spans="1:6" x14ac:dyDescent="0.25">
      <c r="C15"/>
      <c r="D15" s="1" t="s">
        <v>53</v>
      </c>
      <c r="E15" s="124">
        <v>0.99886600814589144</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92CDE-111E-4969-82EF-0915E06D1BAE}">
  <dimension ref="A1:I7"/>
  <sheetViews>
    <sheetView workbookViewId="0">
      <selection activeCell="D15" sqref="D15"/>
    </sheetView>
  </sheetViews>
  <sheetFormatPr defaultColWidth="9.140625" defaultRowHeight="15" x14ac:dyDescent="0.25"/>
  <cols>
    <col min="1" max="2" width="9.140625" style="94"/>
    <col min="3" max="3" width="38.85546875" style="95" bestFit="1" customWidth="1"/>
    <col min="4" max="5" width="14.28515625" style="94" bestFit="1" customWidth="1"/>
    <col min="6" max="6" width="16.140625" style="94" customWidth="1"/>
    <col min="7" max="7" width="15.42578125" style="94" customWidth="1"/>
    <col min="8" max="9" width="11.140625" style="94" bestFit="1" customWidth="1"/>
    <col min="10" max="16384" width="9.140625" style="94"/>
  </cols>
  <sheetData>
    <row r="1" spans="1:9" x14ac:dyDescent="0.25">
      <c r="A1" s="125"/>
    </row>
    <row r="2" spans="1:9" x14ac:dyDescent="0.25">
      <c r="A2" s="128"/>
      <c r="C2" s="122" t="s">
        <v>404</v>
      </c>
      <c r="D2" s="122"/>
      <c r="E2" s="122"/>
      <c r="F2" s="122"/>
      <c r="G2" s="122"/>
      <c r="H2" s="122"/>
      <c r="I2" s="122"/>
    </row>
    <row r="4" spans="1:9" s="95" customFormat="1" x14ac:dyDescent="0.25">
      <c r="C4" s="260" t="s">
        <v>405</v>
      </c>
      <c r="D4" s="136">
        <v>2023</v>
      </c>
      <c r="E4" s="136">
        <v>2024</v>
      </c>
      <c r="H4" s="126"/>
    </row>
    <row r="5" spans="1:9" x14ac:dyDescent="0.25">
      <c r="C5" s="260"/>
      <c r="D5" s="137">
        <v>1937660309</v>
      </c>
      <c r="E5" s="137">
        <v>2045139485</v>
      </c>
      <c r="F5" s="138"/>
      <c r="H5" s="139"/>
    </row>
    <row r="6" spans="1:9" x14ac:dyDescent="0.25">
      <c r="E6" s="120"/>
    </row>
    <row r="7" spans="1:9" x14ac:dyDescent="0.25">
      <c r="C7" s="140"/>
      <c r="E7" s="141"/>
      <c r="F7" s="141"/>
    </row>
  </sheetData>
  <mergeCells count="1">
    <mergeCell ref="C4:C5"/>
  </mergeCell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6931-F32E-474D-91E1-5E05F8A09C17}">
  <dimension ref="A1:E15"/>
  <sheetViews>
    <sheetView topLeftCell="C1" workbookViewId="0">
      <selection activeCell="E31" sqref="E31"/>
    </sheetView>
  </sheetViews>
  <sheetFormatPr defaultColWidth="9.140625" defaultRowHeight="15" x14ac:dyDescent="0.25"/>
  <cols>
    <col min="1" max="2" width="9.140625" style="94"/>
    <col min="3" max="3" width="11.140625" style="94" bestFit="1" customWidth="1"/>
    <col min="4" max="4" width="73.85546875" style="94" bestFit="1" customWidth="1"/>
    <col min="5" max="5" width="39.28515625" style="94" bestFit="1" customWidth="1"/>
    <col min="6" max="16384" width="9.140625" style="94"/>
  </cols>
  <sheetData>
    <row r="1" spans="1:5" x14ac:dyDescent="0.25">
      <c r="A1" s="125"/>
    </row>
    <row r="2" spans="1:5" x14ac:dyDescent="0.25">
      <c r="A2" s="128"/>
      <c r="C2" s="122" t="s">
        <v>406</v>
      </c>
      <c r="D2" s="122"/>
      <c r="E2" s="122"/>
    </row>
    <row r="3" spans="1:5" x14ac:dyDescent="0.25">
      <c r="C3" s="95"/>
      <c r="D3" s="95"/>
      <c r="E3" s="95"/>
    </row>
    <row r="4" spans="1:5" x14ac:dyDescent="0.25">
      <c r="C4" s="96" t="s">
        <v>40</v>
      </c>
      <c r="D4" s="96" t="s">
        <v>337</v>
      </c>
      <c r="E4" s="96" t="s">
        <v>407</v>
      </c>
    </row>
    <row r="5" spans="1:5" x14ac:dyDescent="0.25">
      <c r="C5" s="126">
        <v>1</v>
      </c>
      <c r="D5" t="s">
        <v>339</v>
      </c>
      <c r="E5" s="50">
        <v>0.10748284349535023</v>
      </c>
    </row>
    <row r="6" spans="1:5" x14ac:dyDescent="0.25">
      <c r="C6" s="126">
        <v>2</v>
      </c>
      <c r="D6" t="s">
        <v>340</v>
      </c>
      <c r="E6" s="50">
        <v>7.0157338034026642E-2</v>
      </c>
    </row>
    <row r="7" spans="1:5" x14ac:dyDescent="0.25">
      <c r="C7" s="126">
        <v>3</v>
      </c>
      <c r="D7" t="s">
        <v>342</v>
      </c>
      <c r="E7" s="50">
        <v>5.8209365381278723E-2</v>
      </c>
    </row>
    <row r="8" spans="1:5" x14ac:dyDescent="0.25">
      <c r="C8" s="126">
        <v>4</v>
      </c>
      <c r="D8" t="s">
        <v>341</v>
      </c>
      <c r="E8" s="50">
        <v>5.8042210207121095E-2</v>
      </c>
    </row>
    <row r="9" spans="1:5" x14ac:dyDescent="0.25">
      <c r="C9" s="126">
        <v>5</v>
      </c>
      <c r="D9" t="s">
        <v>343</v>
      </c>
      <c r="E9" s="50">
        <v>4.8284937966486904E-2</v>
      </c>
    </row>
    <row r="10" spans="1:5" x14ac:dyDescent="0.25">
      <c r="C10" s="126">
        <v>6</v>
      </c>
      <c r="D10" t="s">
        <v>346</v>
      </c>
      <c r="E10" s="50">
        <v>3.9740344168483696E-2</v>
      </c>
    </row>
    <row r="11" spans="1:5" x14ac:dyDescent="0.25">
      <c r="C11" s="126">
        <v>7</v>
      </c>
      <c r="D11" t="s">
        <v>345</v>
      </c>
      <c r="E11" s="50">
        <v>3.9685630751040611E-2</v>
      </c>
    </row>
    <row r="12" spans="1:5" x14ac:dyDescent="0.25">
      <c r="C12" s="126">
        <v>8</v>
      </c>
      <c r="D12" t="s">
        <v>347</v>
      </c>
      <c r="E12" s="50">
        <v>3.7130405970729224E-2</v>
      </c>
    </row>
    <row r="13" spans="1:5" x14ac:dyDescent="0.25">
      <c r="C13" s="126">
        <v>9</v>
      </c>
      <c r="D13" t="s">
        <v>348</v>
      </c>
      <c r="E13" s="50">
        <v>3.6485312647681921E-2</v>
      </c>
    </row>
    <row r="14" spans="1:5" x14ac:dyDescent="0.25">
      <c r="C14" s="126">
        <v>10</v>
      </c>
      <c r="D14" t="s">
        <v>344</v>
      </c>
      <c r="E14" s="50">
        <v>3.1369275322103964E-2</v>
      </c>
    </row>
    <row r="15" spans="1:5" x14ac:dyDescent="0.25">
      <c r="C15" s="95"/>
      <c r="D15" s="1" t="s">
        <v>53</v>
      </c>
      <c r="E15" s="124">
        <v>0.52658766394430301</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65D4-C0B5-4328-BF68-1B526663013E}">
  <dimension ref="A1:E15"/>
  <sheetViews>
    <sheetView topLeftCell="C1" workbookViewId="0">
      <selection activeCell="E5" sqref="E5:E15"/>
    </sheetView>
  </sheetViews>
  <sheetFormatPr defaultColWidth="9.140625" defaultRowHeight="15" x14ac:dyDescent="0.25"/>
  <cols>
    <col min="1" max="2" width="9.140625" style="94"/>
    <col min="3" max="3" width="11.140625" style="94" bestFit="1" customWidth="1"/>
    <col min="4" max="4" width="73.85546875" style="94" bestFit="1" customWidth="1"/>
    <col min="5" max="5" width="52.5703125" style="94" bestFit="1" customWidth="1"/>
    <col min="6" max="16384" width="9.140625" style="94"/>
  </cols>
  <sheetData>
    <row r="1" spans="1:5" x14ac:dyDescent="0.25">
      <c r="A1" s="125"/>
    </row>
    <row r="2" spans="1:5" x14ac:dyDescent="0.25">
      <c r="A2" s="128"/>
      <c r="C2" s="122" t="s">
        <v>408</v>
      </c>
      <c r="D2" s="122"/>
      <c r="E2" s="122"/>
    </row>
    <row r="3" spans="1:5" x14ac:dyDescent="0.25">
      <c r="C3" s="95"/>
      <c r="D3" s="95"/>
      <c r="E3" s="95"/>
    </row>
    <row r="4" spans="1:5" x14ac:dyDescent="0.25">
      <c r="C4" s="96" t="s">
        <v>40</v>
      </c>
      <c r="D4" s="96" t="s">
        <v>337</v>
      </c>
      <c r="E4" s="96" t="s">
        <v>409</v>
      </c>
    </row>
    <row r="5" spans="1:5" x14ac:dyDescent="0.25">
      <c r="C5" s="72">
        <v>1</v>
      </c>
      <c r="D5" t="s">
        <v>339</v>
      </c>
      <c r="E5" s="50">
        <v>0.15315601478373117</v>
      </c>
    </row>
    <row r="6" spans="1:5" x14ac:dyDescent="0.25">
      <c r="C6" s="72">
        <v>2</v>
      </c>
      <c r="D6" t="s">
        <v>341</v>
      </c>
      <c r="E6" s="50">
        <v>9.910244030794714E-2</v>
      </c>
    </row>
    <row r="7" spans="1:5" x14ac:dyDescent="0.25">
      <c r="C7" s="72">
        <v>3</v>
      </c>
      <c r="D7" t="s">
        <v>342</v>
      </c>
      <c r="E7" s="50">
        <v>8.6937211118173888E-2</v>
      </c>
    </row>
    <row r="8" spans="1:5" x14ac:dyDescent="0.25">
      <c r="C8" s="72">
        <v>4</v>
      </c>
      <c r="D8" t="s">
        <v>343</v>
      </c>
      <c r="E8" s="50">
        <v>8.1709562884281162E-2</v>
      </c>
    </row>
    <row r="9" spans="1:5" x14ac:dyDescent="0.25">
      <c r="C9" s="72">
        <v>5</v>
      </c>
      <c r="D9" t="s">
        <v>344</v>
      </c>
      <c r="E9" s="50">
        <v>6.6114654022233849E-2</v>
      </c>
    </row>
    <row r="10" spans="1:5" x14ac:dyDescent="0.25">
      <c r="C10" s="72">
        <v>6</v>
      </c>
      <c r="D10" t="s">
        <v>345</v>
      </c>
      <c r="E10" s="50">
        <v>5.7692830462930673E-2</v>
      </c>
    </row>
    <row r="11" spans="1:5" x14ac:dyDescent="0.25">
      <c r="C11" s="72">
        <v>7</v>
      </c>
      <c r="D11" t="s">
        <v>347</v>
      </c>
      <c r="E11" s="50">
        <v>2.6445291385923476E-2</v>
      </c>
    </row>
    <row r="12" spans="1:5" x14ac:dyDescent="0.25">
      <c r="C12" s="72">
        <v>8</v>
      </c>
      <c r="D12" t="s">
        <v>351</v>
      </c>
      <c r="E12" s="50">
        <v>2.0274636108062526E-2</v>
      </c>
    </row>
    <row r="13" spans="1:5" x14ac:dyDescent="0.25">
      <c r="C13" s="72">
        <v>9</v>
      </c>
      <c r="D13" t="s">
        <v>352</v>
      </c>
      <c r="E13" s="50">
        <v>1.8442208772171328E-2</v>
      </c>
    </row>
    <row r="14" spans="1:5" x14ac:dyDescent="0.25">
      <c r="C14" s="72">
        <v>10</v>
      </c>
      <c r="D14" t="s">
        <v>340</v>
      </c>
      <c r="E14" s="50">
        <v>1.5912259255599484E-2</v>
      </c>
    </row>
    <row r="15" spans="1:5" x14ac:dyDescent="0.25">
      <c r="C15"/>
      <c r="D15" s="1" t="s">
        <v>53</v>
      </c>
      <c r="E15" s="124">
        <v>0.62578710910105473</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7581E-7ED7-4FDC-9558-B92CC3921004}">
  <dimension ref="A1:F15"/>
  <sheetViews>
    <sheetView topLeftCell="D1" workbookViewId="0">
      <selection activeCell="E20" sqref="E20"/>
    </sheetView>
  </sheetViews>
  <sheetFormatPr defaultColWidth="9.140625" defaultRowHeight="15" x14ac:dyDescent="0.25"/>
  <cols>
    <col min="1" max="2" width="9.140625" style="94"/>
    <col min="3" max="3" width="10.7109375" style="94" bestFit="1" customWidth="1"/>
    <col min="4" max="4" width="73.85546875" style="94" bestFit="1" customWidth="1"/>
    <col min="5" max="5" width="45.5703125" style="94" bestFit="1" customWidth="1"/>
    <col min="6" max="16384" width="9.140625" style="94"/>
  </cols>
  <sheetData>
    <row r="1" spans="1:6" x14ac:dyDescent="0.25">
      <c r="A1" s="125"/>
      <c r="C1" s="95"/>
      <c r="D1" s="95"/>
      <c r="E1" s="95"/>
      <c r="F1" s="95"/>
    </row>
    <row r="2" spans="1:6" x14ac:dyDescent="0.25">
      <c r="A2" s="128"/>
      <c r="C2" s="122" t="s">
        <v>410</v>
      </c>
      <c r="D2" s="122"/>
      <c r="E2" s="122"/>
      <c r="F2" s="122"/>
    </row>
    <row r="3" spans="1:6" x14ac:dyDescent="0.25">
      <c r="C3" s="95"/>
      <c r="D3" s="95"/>
      <c r="E3" s="95"/>
      <c r="F3" s="95"/>
    </row>
    <row r="4" spans="1:6" x14ac:dyDescent="0.25">
      <c r="C4" s="96" t="s">
        <v>40</v>
      </c>
      <c r="D4" s="96" t="s">
        <v>337</v>
      </c>
      <c r="E4" s="96" t="s">
        <v>411</v>
      </c>
      <c r="F4" s="95"/>
    </row>
    <row r="5" spans="1:6" x14ac:dyDescent="0.25">
      <c r="C5" s="72">
        <v>1</v>
      </c>
      <c r="D5" t="s">
        <v>346</v>
      </c>
      <c r="E5" s="50">
        <v>0.12332718682057366</v>
      </c>
    </row>
    <row r="6" spans="1:6" x14ac:dyDescent="0.25">
      <c r="C6" s="72">
        <v>2</v>
      </c>
      <c r="D6" t="s">
        <v>348</v>
      </c>
      <c r="E6" s="50">
        <v>0.10257541110655838</v>
      </c>
    </row>
    <row r="7" spans="1:6" x14ac:dyDescent="0.25">
      <c r="C7" s="72">
        <v>3</v>
      </c>
      <c r="D7" t="s">
        <v>355</v>
      </c>
      <c r="E7" s="50">
        <v>8.7880064589864554E-2</v>
      </c>
    </row>
    <row r="8" spans="1:6" x14ac:dyDescent="0.25">
      <c r="C8" s="72">
        <v>4</v>
      </c>
      <c r="D8" t="s">
        <v>340</v>
      </c>
      <c r="E8" s="50">
        <v>7.2944015350612346E-2</v>
      </c>
    </row>
    <row r="9" spans="1:6" x14ac:dyDescent="0.25">
      <c r="C9" s="72">
        <v>5</v>
      </c>
      <c r="D9" t="s">
        <v>339</v>
      </c>
      <c r="E9" s="50">
        <v>7.1337829306330022E-2</v>
      </c>
    </row>
    <row r="10" spans="1:6" x14ac:dyDescent="0.25">
      <c r="C10" s="72">
        <v>6</v>
      </c>
      <c r="D10" t="s">
        <v>357</v>
      </c>
      <c r="E10" s="50">
        <v>4.2633183215177915E-2</v>
      </c>
    </row>
    <row r="11" spans="1:6" x14ac:dyDescent="0.25">
      <c r="C11" s="72">
        <v>7</v>
      </c>
      <c r="D11" t="s">
        <v>358</v>
      </c>
      <c r="E11" s="50">
        <v>3.7665366161066242E-2</v>
      </c>
    </row>
    <row r="12" spans="1:6" x14ac:dyDescent="0.25">
      <c r="C12" s="72">
        <v>8</v>
      </c>
      <c r="D12" t="s">
        <v>356</v>
      </c>
      <c r="E12" s="50">
        <v>3.6444411703393506E-2</v>
      </c>
    </row>
    <row r="13" spans="1:6" x14ac:dyDescent="0.25">
      <c r="C13" s="72">
        <v>9</v>
      </c>
      <c r="D13" t="s">
        <v>342</v>
      </c>
      <c r="E13" s="50">
        <v>3.2649565436716564E-2</v>
      </c>
    </row>
    <row r="14" spans="1:6" x14ac:dyDescent="0.25">
      <c r="C14" s="72">
        <v>10</v>
      </c>
      <c r="D14" t="s">
        <v>347</v>
      </c>
      <c r="E14" s="50">
        <v>2.7608271650021422E-2</v>
      </c>
    </row>
    <row r="15" spans="1:6" x14ac:dyDescent="0.25">
      <c r="C15"/>
      <c r="D15" s="1" t="s">
        <v>53</v>
      </c>
      <c r="E15" s="124">
        <v>0.63506530534031458</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B4280-3CA5-4ED2-B208-A9B0160C14D3}">
  <dimension ref="A1:E15"/>
  <sheetViews>
    <sheetView topLeftCell="C1" workbookViewId="0">
      <selection activeCell="D28" sqref="D28"/>
    </sheetView>
  </sheetViews>
  <sheetFormatPr defaultColWidth="9.140625" defaultRowHeight="15" x14ac:dyDescent="0.25"/>
  <cols>
    <col min="1" max="2" width="9.140625" style="94"/>
    <col min="3" max="3" width="10.7109375" style="94" bestFit="1" customWidth="1"/>
    <col min="4" max="4" width="73" style="94" bestFit="1" customWidth="1"/>
    <col min="5" max="5" width="39.140625" style="94" bestFit="1" customWidth="1"/>
    <col min="6" max="16384" width="9.140625" style="94"/>
  </cols>
  <sheetData>
    <row r="1" spans="1:5" x14ac:dyDescent="0.25">
      <c r="A1" s="125"/>
    </row>
    <row r="2" spans="1:5" x14ac:dyDescent="0.25">
      <c r="A2" s="128"/>
      <c r="C2" s="122" t="s">
        <v>412</v>
      </c>
      <c r="D2" s="122"/>
      <c r="E2" s="122"/>
    </row>
    <row r="3" spans="1:5" x14ac:dyDescent="0.25">
      <c r="C3" s="95"/>
      <c r="D3" s="95"/>
      <c r="E3" s="95"/>
    </row>
    <row r="4" spans="1:5" x14ac:dyDescent="0.25">
      <c r="C4" s="96" t="s">
        <v>40</v>
      </c>
      <c r="D4" s="96" t="s">
        <v>337</v>
      </c>
      <c r="E4" s="96" t="s">
        <v>413</v>
      </c>
    </row>
    <row r="5" spans="1:5" x14ac:dyDescent="0.25">
      <c r="C5" s="72">
        <v>1</v>
      </c>
      <c r="D5" t="s">
        <v>390</v>
      </c>
      <c r="E5" s="50">
        <v>0.44188090148496795</v>
      </c>
    </row>
    <row r="6" spans="1:5" x14ac:dyDescent="0.25">
      <c r="C6" s="72">
        <v>2</v>
      </c>
      <c r="D6" t="s">
        <v>369</v>
      </c>
      <c r="E6" s="50">
        <v>0.39701396206680067</v>
      </c>
    </row>
    <row r="7" spans="1:5" x14ac:dyDescent="0.25">
      <c r="C7" s="72">
        <v>3</v>
      </c>
      <c r="D7" t="s">
        <v>391</v>
      </c>
      <c r="E7" s="50">
        <v>3.8635497615375776E-2</v>
      </c>
    </row>
    <row r="8" spans="1:5" x14ac:dyDescent="0.25">
      <c r="C8" s="72">
        <v>4</v>
      </c>
      <c r="D8" t="s">
        <v>340</v>
      </c>
      <c r="E8" s="50">
        <v>2.5233242676354583E-2</v>
      </c>
    </row>
    <row r="9" spans="1:5" x14ac:dyDescent="0.25">
      <c r="C9" s="72">
        <v>5</v>
      </c>
      <c r="D9" t="s">
        <v>365</v>
      </c>
      <c r="E9" s="50">
        <v>2.0087128827692639E-2</v>
      </c>
    </row>
    <row r="10" spans="1:5" x14ac:dyDescent="0.25">
      <c r="C10" s="72">
        <v>6</v>
      </c>
      <c r="D10" t="s">
        <v>341</v>
      </c>
      <c r="E10" s="50">
        <v>1.7300670058776498E-2</v>
      </c>
    </row>
    <row r="11" spans="1:5" x14ac:dyDescent="0.25">
      <c r="C11" s="72">
        <v>7</v>
      </c>
      <c r="D11" t="s">
        <v>361</v>
      </c>
      <c r="E11" s="50">
        <v>8.3496437838639481E-3</v>
      </c>
    </row>
    <row r="12" spans="1:5" x14ac:dyDescent="0.25">
      <c r="C12" s="72">
        <v>8</v>
      </c>
      <c r="D12" t="s">
        <v>343</v>
      </c>
      <c r="E12" s="50">
        <v>7.9801469022186978E-3</v>
      </c>
    </row>
    <row r="13" spans="1:5" x14ac:dyDescent="0.25">
      <c r="C13" s="72">
        <v>9</v>
      </c>
      <c r="D13" t="s">
        <v>339</v>
      </c>
      <c r="E13" s="50">
        <v>5.6903144224882823E-3</v>
      </c>
    </row>
    <row r="14" spans="1:5" x14ac:dyDescent="0.25">
      <c r="C14" s="72">
        <v>10</v>
      </c>
      <c r="D14" t="s">
        <v>351</v>
      </c>
      <c r="E14" s="50">
        <v>5.3143500073038518E-3</v>
      </c>
    </row>
    <row r="15" spans="1:5" x14ac:dyDescent="0.25">
      <c r="C15"/>
      <c r="D15" s="1" t="s">
        <v>53</v>
      </c>
      <c r="E15" s="124">
        <v>0.96748585784584284</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703A-ADE7-4FA3-A370-3BB957A82216}">
  <dimension ref="A1:J15"/>
  <sheetViews>
    <sheetView topLeftCell="C1" workbookViewId="0">
      <selection activeCell="E22" sqref="E22"/>
    </sheetView>
  </sheetViews>
  <sheetFormatPr defaultColWidth="9.140625" defaultRowHeight="15" x14ac:dyDescent="0.25"/>
  <cols>
    <col min="1" max="2" width="9.140625" style="94"/>
    <col min="3" max="3" width="10.7109375" style="94" bestFit="1" customWidth="1"/>
    <col min="4" max="4" width="73" style="94" bestFit="1" customWidth="1"/>
    <col min="5" max="5" width="44.42578125" style="94" bestFit="1" customWidth="1"/>
    <col min="6" max="16384" width="9.140625" style="94"/>
  </cols>
  <sheetData>
    <row r="1" spans="1:10" x14ac:dyDescent="0.25">
      <c r="A1" s="125"/>
    </row>
    <row r="2" spans="1:10" x14ac:dyDescent="0.25">
      <c r="A2" s="128"/>
      <c r="C2" s="122" t="s">
        <v>414</v>
      </c>
      <c r="D2" s="122"/>
      <c r="E2" s="122"/>
      <c r="F2" s="122"/>
      <c r="G2" s="122"/>
      <c r="H2" s="122"/>
      <c r="I2" s="142"/>
      <c r="J2" s="142"/>
    </row>
    <row r="3" spans="1:10" x14ac:dyDescent="0.25">
      <c r="C3" s="95"/>
      <c r="D3" s="95"/>
      <c r="E3" s="95"/>
      <c r="F3" s="95"/>
      <c r="G3" s="95"/>
      <c r="H3" s="95"/>
    </row>
    <row r="4" spans="1:10" x14ac:dyDescent="0.25">
      <c r="C4" s="96" t="s">
        <v>40</v>
      </c>
      <c r="D4" s="97" t="s">
        <v>337</v>
      </c>
      <c r="E4" s="96" t="s">
        <v>415</v>
      </c>
      <c r="F4" s="95"/>
      <c r="G4" s="95"/>
      <c r="H4" s="95"/>
    </row>
    <row r="5" spans="1:10" x14ac:dyDescent="0.25">
      <c r="C5" s="72">
        <v>1</v>
      </c>
      <c r="D5" t="s">
        <v>390</v>
      </c>
      <c r="E5" s="50">
        <v>0.77382179990562128</v>
      </c>
    </row>
    <row r="6" spans="1:10" x14ac:dyDescent="0.25">
      <c r="C6" s="72">
        <v>2</v>
      </c>
      <c r="D6" t="s">
        <v>340</v>
      </c>
      <c r="E6" s="50">
        <v>4.4188452589042894E-2</v>
      </c>
    </row>
    <row r="7" spans="1:10" x14ac:dyDescent="0.25">
      <c r="C7" s="72">
        <v>3</v>
      </c>
      <c r="D7" t="s">
        <v>365</v>
      </c>
      <c r="E7" s="50">
        <v>3.5176578422251602E-2</v>
      </c>
    </row>
    <row r="8" spans="1:10" x14ac:dyDescent="0.25">
      <c r="C8" s="72">
        <v>4</v>
      </c>
      <c r="D8" t="s">
        <v>341</v>
      </c>
      <c r="E8" s="50">
        <v>3.0296932045412568E-2</v>
      </c>
    </row>
    <row r="9" spans="1:10" x14ac:dyDescent="0.25">
      <c r="C9" s="72">
        <v>5</v>
      </c>
      <c r="D9" t="s">
        <v>391</v>
      </c>
      <c r="E9" s="50">
        <v>2.2390735608829569E-2</v>
      </c>
    </row>
    <row r="10" spans="1:10" x14ac:dyDescent="0.25">
      <c r="C10" s="72">
        <v>6</v>
      </c>
      <c r="D10" t="s">
        <v>361</v>
      </c>
      <c r="E10" s="50">
        <v>1.4621895537207734E-2</v>
      </c>
    </row>
    <row r="11" spans="1:10" x14ac:dyDescent="0.25">
      <c r="C11" s="72">
        <v>7</v>
      </c>
      <c r="D11" t="s">
        <v>339</v>
      </c>
      <c r="E11" s="50">
        <v>9.9648781688488324E-3</v>
      </c>
    </row>
    <row r="12" spans="1:10" x14ac:dyDescent="0.25">
      <c r="C12" s="72">
        <v>8</v>
      </c>
      <c r="D12" t="s">
        <v>343</v>
      </c>
      <c r="E12" s="50">
        <v>9.8203200655598774E-3</v>
      </c>
    </row>
    <row r="13" spans="1:10" x14ac:dyDescent="0.25">
      <c r="C13" s="72">
        <v>9</v>
      </c>
      <c r="D13" t="s">
        <v>351</v>
      </c>
      <c r="E13" s="50">
        <v>9.3064893145652604E-3</v>
      </c>
    </row>
    <row r="14" spans="1:10" x14ac:dyDescent="0.25">
      <c r="C14" s="72">
        <v>10</v>
      </c>
      <c r="D14" t="s">
        <v>345</v>
      </c>
      <c r="E14" s="50">
        <v>5.4381169700715281E-3</v>
      </c>
    </row>
    <row r="15" spans="1:10" x14ac:dyDescent="0.25">
      <c r="C15"/>
      <c r="D15" s="1" t="s">
        <v>53</v>
      </c>
      <c r="E15" s="124">
        <v>0.95502619862741112</v>
      </c>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28A8B-3B8A-4963-B804-2CCC23D591FE}">
  <dimension ref="A1:N15"/>
  <sheetViews>
    <sheetView workbookViewId="0">
      <selection activeCell="E5" sqref="E5:E15"/>
    </sheetView>
  </sheetViews>
  <sheetFormatPr defaultColWidth="9.140625" defaultRowHeight="15" x14ac:dyDescent="0.25"/>
  <cols>
    <col min="1" max="2" width="9.140625" style="94"/>
    <col min="3" max="3" width="10.7109375" style="94" bestFit="1" customWidth="1"/>
    <col min="4" max="4" width="59.140625" style="94" bestFit="1" customWidth="1"/>
    <col min="5" max="5" width="44.42578125" style="94" bestFit="1" customWidth="1"/>
    <col min="6" max="16384" width="9.140625" style="94"/>
  </cols>
  <sheetData>
    <row r="1" spans="1:14" x14ac:dyDescent="0.25">
      <c r="A1" s="125"/>
    </row>
    <row r="2" spans="1:14" x14ac:dyDescent="0.25">
      <c r="A2" s="128"/>
      <c r="C2" s="122" t="s">
        <v>416</v>
      </c>
      <c r="D2" s="122"/>
      <c r="E2" s="122"/>
      <c r="F2" s="122"/>
      <c r="G2" s="122"/>
      <c r="H2" s="122"/>
      <c r="I2" s="122"/>
      <c r="J2" s="122"/>
      <c r="K2" s="122"/>
      <c r="L2" s="122"/>
      <c r="M2" s="122"/>
      <c r="N2" s="122"/>
    </row>
    <row r="3" spans="1:14" x14ac:dyDescent="0.25">
      <c r="C3" s="95"/>
      <c r="D3" s="95"/>
      <c r="E3" s="95"/>
      <c r="F3" s="95"/>
      <c r="G3" s="95"/>
      <c r="H3" s="95"/>
      <c r="I3" s="95"/>
      <c r="J3" s="95"/>
      <c r="K3" s="95"/>
      <c r="L3" s="95"/>
      <c r="M3" s="95"/>
      <c r="N3" s="95"/>
    </row>
    <row r="4" spans="1:14" x14ac:dyDescent="0.25">
      <c r="C4" s="96" t="s">
        <v>40</v>
      </c>
      <c r="D4" s="96" t="s">
        <v>337</v>
      </c>
      <c r="E4" s="96" t="s">
        <v>417</v>
      </c>
      <c r="F4" s="95"/>
      <c r="G4" s="95"/>
      <c r="H4" s="95"/>
      <c r="I4" s="95"/>
      <c r="J4" s="95"/>
      <c r="K4" s="95"/>
      <c r="L4" s="95"/>
      <c r="M4" s="95"/>
      <c r="N4" s="95"/>
    </row>
    <row r="5" spans="1:14" x14ac:dyDescent="0.25">
      <c r="C5" s="72">
        <v>1</v>
      </c>
      <c r="D5" t="s">
        <v>369</v>
      </c>
      <c r="E5" s="50">
        <v>0.92229017812874148</v>
      </c>
    </row>
    <row r="6" spans="1:14" x14ac:dyDescent="0.25">
      <c r="C6" s="72">
        <v>2</v>
      </c>
      <c r="D6" t="s">
        <v>391</v>
      </c>
      <c r="E6" s="50">
        <v>6.0264437459112349E-2</v>
      </c>
    </row>
    <row r="7" spans="1:14" x14ac:dyDescent="0.25">
      <c r="C7" s="72">
        <v>3</v>
      </c>
      <c r="D7" t="s">
        <v>342</v>
      </c>
      <c r="E7" s="50">
        <v>6.1970997801799954E-3</v>
      </c>
    </row>
    <row r="8" spans="1:14" x14ac:dyDescent="0.25">
      <c r="C8" s="72">
        <v>4</v>
      </c>
      <c r="D8" t="s">
        <v>343</v>
      </c>
      <c r="E8" s="50">
        <v>5.5308556608476148E-3</v>
      </c>
    </row>
    <row r="9" spans="1:14" x14ac:dyDescent="0.25">
      <c r="C9" s="72">
        <v>5</v>
      </c>
      <c r="D9" t="s">
        <v>345</v>
      </c>
      <c r="E9" s="50">
        <v>3.7086618765028189E-3</v>
      </c>
    </row>
    <row r="10" spans="1:14" x14ac:dyDescent="0.25">
      <c r="C10" s="72">
        <v>6</v>
      </c>
      <c r="D10" t="s">
        <v>418</v>
      </c>
      <c r="E10" s="50">
        <v>9.6556003521911784E-4</v>
      </c>
    </row>
    <row r="11" spans="1:14" x14ac:dyDescent="0.25">
      <c r="C11" s="72">
        <v>7</v>
      </c>
      <c r="D11" t="s">
        <v>402</v>
      </c>
      <c r="E11" s="50">
        <v>3.4876169062414105E-4</v>
      </c>
    </row>
    <row r="12" spans="1:14" x14ac:dyDescent="0.25">
      <c r="C12" s="72">
        <v>8</v>
      </c>
      <c r="D12" t="s">
        <v>419</v>
      </c>
      <c r="E12" s="50">
        <v>1.6005664873987833E-4</v>
      </c>
    </row>
    <row r="13" spans="1:14" x14ac:dyDescent="0.25">
      <c r="C13" s="72">
        <v>9</v>
      </c>
      <c r="D13" t="s">
        <v>400</v>
      </c>
      <c r="E13" s="50">
        <v>1.1831630388268812E-4</v>
      </c>
    </row>
    <row r="14" spans="1:14" x14ac:dyDescent="0.25">
      <c r="C14" s="72">
        <v>10</v>
      </c>
      <c r="D14" t="s">
        <v>420</v>
      </c>
      <c r="E14" s="50">
        <v>8.2451219325525935E-5</v>
      </c>
    </row>
    <row r="15" spans="1:14" x14ac:dyDescent="0.25">
      <c r="C15"/>
      <c r="D15" s="1" t="s">
        <v>53</v>
      </c>
      <c r="E15" s="124">
        <v>0.99966637880317555</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592A-7B53-4C12-A070-955C4EDE9057}">
  <dimension ref="A1:J9"/>
  <sheetViews>
    <sheetView topLeftCell="E1" workbookViewId="0">
      <selection activeCell="K28" sqref="K28"/>
    </sheetView>
  </sheetViews>
  <sheetFormatPr defaultColWidth="9.140625" defaultRowHeight="15" x14ac:dyDescent="0.25"/>
  <cols>
    <col min="1" max="2" width="9.140625" style="94"/>
    <col min="3" max="3" width="13.42578125" style="94" customWidth="1"/>
    <col min="4" max="4" width="36.85546875" style="94" customWidth="1"/>
    <col min="5" max="5" width="16.140625" style="94" customWidth="1"/>
    <col min="6" max="6" width="18.28515625" style="94" customWidth="1"/>
    <col min="7" max="7" width="19.140625" style="94" customWidth="1"/>
    <col min="8" max="8" width="16.5703125" style="94" customWidth="1"/>
    <col min="9" max="9" width="15.5703125" style="94" customWidth="1"/>
    <col min="10" max="10" width="9.140625" style="94"/>
    <col min="11" max="11" width="37.5703125" style="94" customWidth="1"/>
    <col min="12" max="16384" width="9.140625" style="94"/>
  </cols>
  <sheetData>
    <row r="1" spans="1:10" x14ac:dyDescent="0.25">
      <c r="A1" s="125"/>
    </row>
    <row r="2" spans="1:10" x14ac:dyDescent="0.25">
      <c r="A2" s="128"/>
      <c r="C2" s="122" t="s">
        <v>421</v>
      </c>
      <c r="D2" s="122"/>
      <c r="E2" s="122"/>
      <c r="F2" s="122"/>
      <c r="G2" s="122"/>
      <c r="H2" s="122"/>
      <c r="I2" s="122"/>
      <c r="J2" s="95"/>
    </row>
    <row r="3" spans="1:10" x14ac:dyDescent="0.25">
      <c r="A3" s="143"/>
      <c r="C3" s="95"/>
      <c r="D3" s="144"/>
      <c r="E3" s="95"/>
      <c r="F3" s="95"/>
      <c r="G3" s="95"/>
      <c r="H3" s="95"/>
      <c r="I3" s="95"/>
      <c r="J3" s="95"/>
    </row>
    <row r="4" spans="1:10" x14ac:dyDescent="0.25">
      <c r="A4" s="143"/>
      <c r="C4" s="257" t="s">
        <v>422</v>
      </c>
      <c r="D4" s="259" t="s">
        <v>423</v>
      </c>
      <c r="E4" s="259" t="s">
        <v>424</v>
      </c>
      <c r="F4" s="257" t="s">
        <v>425</v>
      </c>
      <c r="G4" s="257"/>
      <c r="H4" s="257"/>
      <c r="I4" s="257"/>
      <c r="J4" s="95"/>
    </row>
    <row r="5" spans="1:10" x14ac:dyDescent="0.25">
      <c r="A5" s="143"/>
      <c r="C5" s="257"/>
      <c r="D5" s="259"/>
      <c r="E5" s="259"/>
      <c r="F5" s="96" t="s">
        <v>426</v>
      </c>
      <c r="G5" s="96" t="s">
        <v>427</v>
      </c>
      <c r="H5" s="96" t="s">
        <v>428</v>
      </c>
      <c r="I5" s="96" t="s">
        <v>429</v>
      </c>
      <c r="J5" s="95"/>
    </row>
    <row r="6" spans="1:10" x14ac:dyDescent="0.25">
      <c r="A6" s="143"/>
      <c r="C6" s="106" t="s">
        <v>430</v>
      </c>
      <c r="D6" s="145">
        <v>256996818</v>
      </c>
      <c r="E6" s="145">
        <v>255462365</v>
      </c>
      <c r="F6" s="145">
        <f>SUM(G6:I6)</f>
        <v>1534453</v>
      </c>
      <c r="G6" s="145">
        <v>719204</v>
      </c>
      <c r="H6" s="145">
        <v>61263</v>
      </c>
      <c r="I6" s="145">
        <v>753986</v>
      </c>
    </row>
    <row r="7" spans="1:10" x14ac:dyDescent="0.25">
      <c r="A7" s="143"/>
      <c r="C7" s="106" t="s">
        <v>431</v>
      </c>
      <c r="D7" s="83">
        <v>221038670</v>
      </c>
      <c r="E7" s="83">
        <v>218333754</v>
      </c>
      <c r="F7" s="145">
        <f>SUM(G7:I7)</f>
        <v>2704916</v>
      </c>
      <c r="G7" s="83">
        <v>940037</v>
      </c>
      <c r="H7" s="83">
        <v>532787</v>
      </c>
      <c r="I7" s="83">
        <v>1232092</v>
      </c>
    </row>
    <row r="8" spans="1:10" x14ac:dyDescent="0.25">
      <c r="C8" s="232" t="s">
        <v>432</v>
      </c>
      <c r="D8" s="146">
        <f t="shared" ref="D8:I8" si="0">(D6-D7)/D7</f>
        <v>0.1626780870514648</v>
      </c>
      <c r="E8" s="146">
        <f t="shared" si="0"/>
        <v>0.17005437922347086</v>
      </c>
      <c r="F8" s="146">
        <f t="shared" si="0"/>
        <v>-0.43271694943576805</v>
      </c>
      <c r="G8" s="146">
        <f t="shared" si="0"/>
        <v>-0.23491947657379444</v>
      </c>
      <c r="H8" s="146">
        <f t="shared" si="0"/>
        <v>-0.88501408630465839</v>
      </c>
      <c r="I8" s="146">
        <f t="shared" si="0"/>
        <v>-0.38804407463079055</v>
      </c>
    </row>
    <row r="9" spans="1:10" x14ac:dyDescent="0.25">
      <c r="C9" s="95"/>
      <c r="I9" s="95"/>
    </row>
  </sheetData>
  <mergeCells count="4">
    <mergeCell ref="C4:C5"/>
    <mergeCell ref="D4:D5"/>
    <mergeCell ref="E4:E5"/>
    <mergeCell ref="F4:I4"/>
  </mergeCell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A03A3-645C-4896-9B6E-D30509A8739D}">
  <dimension ref="A1:K13"/>
  <sheetViews>
    <sheetView topLeftCell="D1" workbookViewId="0">
      <selection activeCell="G20" sqref="G20"/>
    </sheetView>
  </sheetViews>
  <sheetFormatPr defaultColWidth="9.140625" defaultRowHeight="15" x14ac:dyDescent="0.25"/>
  <cols>
    <col min="1" max="2" width="9.140625" style="94"/>
    <col min="3" max="3" width="12.28515625" style="94" bestFit="1" customWidth="1"/>
    <col min="4" max="4" width="32" style="94" customWidth="1"/>
    <col min="5" max="5" width="22" style="94" bestFit="1" customWidth="1"/>
    <col min="6" max="6" width="19.5703125" style="94" bestFit="1" customWidth="1"/>
    <col min="7" max="7" width="16.5703125" style="94" customWidth="1"/>
    <col min="8" max="8" width="14.85546875" style="94" bestFit="1" customWidth="1"/>
    <col min="9" max="9" width="18.7109375" style="94" customWidth="1"/>
    <col min="10" max="10" width="9.140625" style="94"/>
    <col min="11" max="11" width="38" style="94" bestFit="1" customWidth="1"/>
    <col min="12" max="16384" width="9.140625" style="94"/>
  </cols>
  <sheetData>
    <row r="1" spans="1:11" x14ac:dyDescent="0.25">
      <c r="A1" s="125"/>
    </row>
    <row r="2" spans="1:11" x14ac:dyDescent="0.25">
      <c r="A2" s="128"/>
      <c r="C2" s="122" t="s">
        <v>433</v>
      </c>
      <c r="D2" s="122"/>
      <c r="E2" s="122"/>
      <c r="F2" s="122"/>
      <c r="G2" s="122"/>
      <c r="H2" s="122"/>
      <c r="I2" s="122"/>
      <c r="J2" s="122"/>
      <c r="K2" s="122"/>
    </row>
    <row r="4" spans="1:11" s="95" customFormat="1" x14ac:dyDescent="0.25">
      <c r="C4" s="257" t="s">
        <v>422</v>
      </c>
      <c r="D4" s="259" t="s">
        <v>434</v>
      </c>
      <c r="E4" s="257" t="s">
        <v>424</v>
      </c>
      <c r="F4" s="258" t="s">
        <v>435</v>
      </c>
      <c r="G4" s="258"/>
      <c r="H4" s="258"/>
      <c r="I4" s="258"/>
    </row>
    <row r="5" spans="1:11" s="95" customFormat="1" x14ac:dyDescent="0.25">
      <c r="C5" s="257"/>
      <c r="D5" s="259"/>
      <c r="E5" s="257"/>
      <c r="F5" s="97" t="s">
        <v>426</v>
      </c>
      <c r="G5" s="97" t="s">
        <v>427</v>
      </c>
      <c r="H5" s="97" t="s">
        <v>428</v>
      </c>
      <c r="I5" s="97" t="s">
        <v>429</v>
      </c>
    </row>
    <row r="6" spans="1:11" x14ac:dyDescent="0.25">
      <c r="C6" s="106" t="s">
        <v>430</v>
      </c>
      <c r="D6" s="145">
        <v>189400320</v>
      </c>
      <c r="E6" s="145">
        <v>148162476</v>
      </c>
      <c r="F6" s="145">
        <f>SUM(G6:I6)</f>
        <v>41237844</v>
      </c>
      <c r="G6" s="145">
        <v>5680223</v>
      </c>
      <c r="H6" s="145">
        <v>9382422</v>
      </c>
      <c r="I6" s="145">
        <v>26175199</v>
      </c>
    </row>
    <row r="7" spans="1:11" x14ac:dyDescent="0.25">
      <c r="C7" s="106" t="s">
        <v>431</v>
      </c>
      <c r="D7" s="83">
        <v>160890608</v>
      </c>
      <c r="E7" s="83">
        <v>138568446</v>
      </c>
      <c r="F7" s="145">
        <f>SUM(G7:I7)</f>
        <v>22322162</v>
      </c>
      <c r="G7" s="83">
        <v>6620396</v>
      </c>
      <c r="H7" s="83">
        <v>2215560</v>
      </c>
      <c r="I7" s="83">
        <v>13486206</v>
      </c>
    </row>
    <row r="8" spans="1:11" x14ac:dyDescent="0.25">
      <c r="C8" s="136" t="s">
        <v>432</v>
      </c>
      <c r="D8" s="146">
        <f t="shared" ref="D8:I8" si="0">(D6-D7)/D7</f>
        <v>0.17719935522898889</v>
      </c>
      <c r="E8" s="146">
        <f t="shared" si="0"/>
        <v>6.9236758273236318E-2</v>
      </c>
      <c r="F8" s="146">
        <f t="shared" si="0"/>
        <v>0.84739471024356872</v>
      </c>
      <c r="G8" s="146">
        <f t="shared" si="0"/>
        <v>-0.14201159568098343</v>
      </c>
      <c r="H8" s="146">
        <f t="shared" si="0"/>
        <v>3.2347857877917998</v>
      </c>
      <c r="I8" s="146">
        <f t="shared" si="0"/>
        <v>0.94088678461533215</v>
      </c>
    </row>
    <row r="9" spans="1:11" x14ac:dyDescent="0.25">
      <c r="C9" s="95"/>
    </row>
    <row r="10" spans="1:11" x14ac:dyDescent="0.25">
      <c r="C10" s="95"/>
    </row>
    <row r="11" spans="1:11" x14ac:dyDescent="0.25">
      <c r="C11" s="95"/>
    </row>
    <row r="12" spans="1:11" x14ac:dyDescent="0.25">
      <c r="C12" s="95"/>
      <c r="G12" s="147"/>
    </row>
    <row r="13" spans="1:11" x14ac:dyDescent="0.25">
      <c r="C13" s="95"/>
    </row>
  </sheetData>
  <mergeCells count="4">
    <mergeCell ref="C4:C5"/>
    <mergeCell ref="D4:D5"/>
    <mergeCell ref="E4:E5"/>
    <mergeCell ref="F4:I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32EFC-5BD2-4C5F-AD20-0911D27AFD3C}">
  <dimension ref="C2:G21"/>
  <sheetViews>
    <sheetView workbookViewId="0">
      <selection activeCell="D24" sqref="D24"/>
    </sheetView>
  </sheetViews>
  <sheetFormatPr defaultRowHeight="15" x14ac:dyDescent="0.25"/>
  <cols>
    <col min="3" max="3" width="57" customWidth="1"/>
    <col min="4" max="5" width="14.28515625" bestFit="1" customWidth="1"/>
    <col min="6" max="6" width="12.5703125" bestFit="1" customWidth="1"/>
    <col min="7" max="7" width="14.7109375" customWidth="1"/>
  </cols>
  <sheetData>
    <row r="2" spans="3:7" x14ac:dyDescent="0.25">
      <c r="C2" s="9" t="s">
        <v>81</v>
      </c>
      <c r="D2" s="23"/>
      <c r="E2" s="23"/>
      <c r="F2" s="23"/>
      <c r="G2" s="23"/>
    </row>
    <row r="4" spans="3:7" x14ac:dyDescent="0.25">
      <c r="C4" s="243" t="s">
        <v>74</v>
      </c>
      <c r="D4" s="244" t="s">
        <v>75</v>
      </c>
      <c r="E4" s="244"/>
      <c r="F4" s="244" t="s">
        <v>76</v>
      </c>
      <c r="G4" s="244"/>
    </row>
    <row r="5" spans="3:7" x14ac:dyDescent="0.25">
      <c r="C5" s="243"/>
      <c r="D5" s="28">
        <v>45291</v>
      </c>
      <c r="E5" s="28">
        <v>45657</v>
      </c>
      <c r="F5" s="28">
        <v>45291</v>
      </c>
      <c r="G5" s="28">
        <v>45657</v>
      </c>
    </row>
    <row r="6" spans="3:7" x14ac:dyDescent="0.25">
      <c r="C6" s="24" t="s">
        <v>77</v>
      </c>
      <c r="D6" s="22">
        <v>1675157620</v>
      </c>
      <c r="E6" s="22">
        <v>2060034377</v>
      </c>
      <c r="F6" s="22">
        <v>940875558</v>
      </c>
      <c r="G6" s="22">
        <v>1102050797</v>
      </c>
    </row>
    <row r="7" spans="3:7" x14ac:dyDescent="0.25">
      <c r="C7" s="25" t="s">
        <v>44</v>
      </c>
      <c r="D7" s="26">
        <v>5.7839017560628113E-2</v>
      </c>
      <c r="E7" s="27">
        <v>5.398572482171738E-2</v>
      </c>
      <c r="F7" s="26">
        <v>0.27805208539597326</v>
      </c>
      <c r="G7" s="27">
        <v>0.30115828862287913</v>
      </c>
    </row>
    <row r="8" spans="3:7" x14ac:dyDescent="0.25">
      <c r="C8" s="25" t="s">
        <v>46</v>
      </c>
      <c r="D8" s="26">
        <v>5.6128940272498061E-2</v>
      </c>
      <c r="E8" s="27">
        <v>0.11320433561871575</v>
      </c>
      <c r="F8" s="26">
        <v>2.5926956856923687E-3</v>
      </c>
      <c r="G8" s="27">
        <v>7.1587562220146918E-3</v>
      </c>
    </row>
    <row r="9" spans="3:7" x14ac:dyDescent="0.25">
      <c r="C9" s="25" t="s">
        <v>50</v>
      </c>
      <c r="D9" s="26">
        <v>0.1646270355144252</v>
      </c>
      <c r="E9" s="27">
        <v>0.14964216638410011</v>
      </c>
      <c r="F9" s="26">
        <v>0.20898252200106573</v>
      </c>
      <c r="G9" s="27">
        <v>0.18589584940883627</v>
      </c>
    </row>
    <row r="10" spans="3:7" x14ac:dyDescent="0.25">
      <c r="C10" s="25" t="s">
        <v>52</v>
      </c>
      <c r="D10" s="26">
        <v>7.8943805896904196E-2</v>
      </c>
      <c r="E10" s="27">
        <v>7.6021595439618242E-2</v>
      </c>
      <c r="F10" s="26">
        <v>0.16931799922471788</v>
      </c>
      <c r="G10" s="27">
        <v>0.17986070201081666</v>
      </c>
    </row>
    <row r="11" spans="3:7" x14ac:dyDescent="0.25">
      <c r="C11" s="25" t="s">
        <v>78</v>
      </c>
      <c r="D11" s="26">
        <v>9.6118125290204047E-3</v>
      </c>
      <c r="E11" s="27">
        <v>9.0934788317855331E-3</v>
      </c>
      <c r="F11" s="26">
        <v>0</v>
      </c>
      <c r="G11" s="27">
        <v>0</v>
      </c>
    </row>
    <row r="12" spans="3:7" x14ac:dyDescent="0.25">
      <c r="C12" s="25" t="s">
        <v>79</v>
      </c>
      <c r="D12" s="26">
        <v>3.5326962247289899E-3</v>
      </c>
      <c r="E12" s="27">
        <v>2.1545261814822619E-3</v>
      </c>
      <c r="F12" s="26">
        <v>0</v>
      </c>
      <c r="G12" s="27">
        <v>0</v>
      </c>
    </row>
    <row r="13" spans="3:7" x14ac:dyDescent="0.25">
      <c r="C13" s="25" t="s">
        <v>45</v>
      </c>
      <c r="D13" s="26">
        <v>7.2093100110782404E-2</v>
      </c>
      <c r="E13" s="27">
        <v>6.148855592617132E-2</v>
      </c>
      <c r="F13" s="26">
        <v>4.2334950314438921E-3</v>
      </c>
      <c r="G13" s="27">
        <v>3.0990114151698217E-3</v>
      </c>
    </row>
    <row r="14" spans="3:7" x14ac:dyDescent="0.25">
      <c r="C14" s="25" t="s">
        <v>48</v>
      </c>
      <c r="D14" s="26">
        <v>3.2514706884716908E-2</v>
      </c>
      <c r="E14" s="27">
        <v>2.7620029857394948E-2</v>
      </c>
      <c r="F14" s="26">
        <v>0</v>
      </c>
      <c r="G14" s="27">
        <v>2.1023078122232871E-4</v>
      </c>
    </row>
    <row r="15" spans="3:7" x14ac:dyDescent="0.25">
      <c r="C15" s="25" t="s">
        <v>43</v>
      </c>
      <c r="D15" s="26">
        <v>3.6347659630978489E-2</v>
      </c>
      <c r="E15" s="27">
        <v>3.3642400230683142E-2</v>
      </c>
      <c r="F15" s="26">
        <v>1.5154714009480094E-3</v>
      </c>
      <c r="G15" s="27">
        <v>2.6604808126643913E-3</v>
      </c>
    </row>
    <row r="16" spans="3:7" x14ac:dyDescent="0.25">
      <c r="C16" s="25" t="s">
        <v>49</v>
      </c>
      <c r="D16" s="26">
        <v>0.37841146793099983</v>
      </c>
      <c r="E16" s="27">
        <v>0.33876279725792169</v>
      </c>
      <c r="F16" s="26">
        <v>0.30589818977952449</v>
      </c>
      <c r="G16" s="27">
        <v>0.28381958150337422</v>
      </c>
    </row>
    <row r="17" spans="3:7" x14ac:dyDescent="0.25">
      <c r="C17" s="25" t="s">
        <v>67</v>
      </c>
      <c r="D17" s="26">
        <v>4.2363506068163305E-3</v>
      </c>
      <c r="E17" s="27">
        <v>9.5810435109064205E-3</v>
      </c>
      <c r="F17" s="26">
        <v>2.9396339149029102E-2</v>
      </c>
      <c r="G17" s="27">
        <v>3.6137099223022474E-2</v>
      </c>
    </row>
    <row r="18" spans="3:7" x14ac:dyDescent="0.25">
      <c r="C18" s="25" t="s">
        <v>487</v>
      </c>
      <c r="D18" s="26">
        <v>2.071954876699901E-3</v>
      </c>
      <c r="E18" s="27" t="s">
        <v>80</v>
      </c>
      <c r="F18" s="26">
        <v>1.120233160525996E-5</v>
      </c>
      <c r="G18" s="27" t="s">
        <v>80</v>
      </c>
    </row>
    <row r="19" spans="3:7" x14ac:dyDescent="0.25">
      <c r="C19" s="25" t="s">
        <v>68</v>
      </c>
      <c r="D19" s="26">
        <v>0.10364145196080116</v>
      </c>
      <c r="E19" s="27">
        <v>0.12480334593950324</v>
      </c>
      <c r="F19" s="26">
        <v>1.120233160525996E-5</v>
      </c>
      <c r="G19" s="27">
        <v>0</v>
      </c>
    </row>
    <row r="21" spans="3:7" x14ac:dyDescent="0.25">
      <c r="C21" s="8" t="s">
        <v>72</v>
      </c>
    </row>
  </sheetData>
  <mergeCells count="3">
    <mergeCell ref="C4:C5"/>
    <mergeCell ref="D4:E4"/>
    <mergeCell ref="F4:G4"/>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61AD-18BE-4EC9-B088-732FBDF92485}">
  <dimension ref="C2:K23"/>
  <sheetViews>
    <sheetView workbookViewId="0">
      <selection activeCell="E16" sqref="E16"/>
    </sheetView>
  </sheetViews>
  <sheetFormatPr defaultColWidth="9.140625" defaultRowHeight="15" x14ac:dyDescent="0.25"/>
  <cols>
    <col min="1" max="2" width="9.140625" style="94"/>
    <col min="3" max="3" width="12.28515625" style="94" bestFit="1" customWidth="1"/>
    <col min="4" max="4" width="42.28515625" style="94" bestFit="1" customWidth="1"/>
    <col min="5" max="5" width="21.7109375" style="94" bestFit="1" customWidth="1"/>
    <col min="6" max="6" width="20.7109375" style="94" bestFit="1" customWidth="1"/>
    <col min="7" max="7" width="14.140625" style="94" customWidth="1"/>
    <col min="8" max="8" width="58.7109375" style="94" customWidth="1"/>
    <col min="9" max="16384" width="9.140625" style="94"/>
  </cols>
  <sheetData>
    <row r="2" spans="3:11" s="95" customFormat="1" x14ac:dyDescent="0.25">
      <c r="C2" s="122" t="s">
        <v>436</v>
      </c>
      <c r="D2" s="122"/>
      <c r="E2" s="122"/>
      <c r="F2" s="122"/>
      <c r="G2" s="122"/>
      <c r="H2" s="122"/>
      <c r="I2" s="122"/>
      <c r="J2" s="122"/>
      <c r="K2" s="122"/>
    </row>
    <row r="3" spans="3:11" s="95" customFormat="1" x14ac:dyDescent="0.25"/>
    <row r="4" spans="3:11" s="95" customFormat="1" x14ac:dyDescent="0.25">
      <c r="C4" s="148" t="s">
        <v>437</v>
      </c>
      <c r="D4" s="148" t="s">
        <v>438</v>
      </c>
      <c r="E4" s="148" t="s">
        <v>439</v>
      </c>
      <c r="F4" s="148" t="s">
        <v>440</v>
      </c>
    </row>
    <row r="5" spans="3:11" x14ac:dyDescent="0.25">
      <c r="C5" s="106" t="s">
        <v>430</v>
      </c>
      <c r="D5" s="149">
        <v>3055496060</v>
      </c>
      <c r="E5" s="149">
        <v>2991822838</v>
      </c>
      <c r="F5" s="149">
        <v>63673222</v>
      </c>
    </row>
    <row r="6" spans="3:11" x14ac:dyDescent="0.25">
      <c r="C6" s="106" t="s">
        <v>431</v>
      </c>
      <c r="D6" s="150">
        <v>2278480355</v>
      </c>
      <c r="E6" s="150">
        <v>2215740922</v>
      </c>
      <c r="F6" s="150">
        <v>62739433</v>
      </c>
    </row>
    <row r="7" spans="3:11" x14ac:dyDescent="0.25">
      <c r="C7" s="151" t="s">
        <v>441</v>
      </c>
      <c r="D7" s="152">
        <f>(D5-D6)/D6</f>
        <v>0.34102365784935634</v>
      </c>
      <c r="E7" s="152">
        <f>(E5-E6)/E6</f>
        <v>0.35025842069093671</v>
      </c>
      <c r="F7" s="152">
        <f>(F5-F6)/F6</f>
        <v>1.4883605977121279E-2</v>
      </c>
    </row>
    <row r="8" spans="3:11" x14ac:dyDescent="0.25">
      <c r="C8" s="95"/>
    </row>
    <row r="9" spans="3:11" x14ac:dyDescent="0.25">
      <c r="D9" s="102"/>
    </row>
    <row r="10" spans="3:11" x14ac:dyDescent="0.25">
      <c r="D10" s="100"/>
    </row>
    <row r="14" spans="3:11" ht="12" customHeight="1" x14ac:dyDescent="0.25"/>
    <row r="15" spans="3:11" x14ac:dyDescent="0.25">
      <c r="D15" s="153"/>
      <c r="E15" s="153"/>
      <c r="F15" s="153"/>
    </row>
    <row r="20" spans="4:6" x14ac:dyDescent="0.25">
      <c r="F20" s="154"/>
    </row>
    <row r="22" spans="4:6" x14ac:dyDescent="0.25">
      <c r="E22" s="138"/>
    </row>
    <row r="23" spans="4:6" x14ac:dyDescent="0.25">
      <c r="D23" s="118"/>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60A0D-81DA-4349-B9E6-C3E045039444}">
  <dimension ref="A1:Z52"/>
  <sheetViews>
    <sheetView topLeftCell="A22" zoomScaleNormal="100" workbookViewId="0">
      <selection activeCell="G29" sqref="G29"/>
    </sheetView>
  </sheetViews>
  <sheetFormatPr defaultColWidth="9.140625" defaultRowHeight="15" x14ac:dyDescent="0.25"/>
  <cols>
    <col min="1" max="1" width="9.140625" style="94"/>
    <col min="2" max="2" width="13.5703125" style="94" customWidth="1"/>
    <col min="3" max="3" width="17.140625" style="94" customWidth="1"/>
    <col min="4" max="4" width="16.28515625" style="94" customWidth="1"/>
    <col min="5" max="5" width="15.28515625" style="94" bestFit="1" customWidth="1"/>
    <col min="6" max="6" width="9.5703125" style="94" bestFit="1" customWidth="1"/>
    <col min="7" max="7" width="10.5703125" style="94" bestFit="1" customWidth="1"/>
    <col min="8" max="8" width="9.28515625" style="94" bestFit="1" customWidth="1"/>
    <col min="9" max="9" width="10.28515625" style="94" bestFit="1" customWidth="1"/>
    <col min="10" max="11" width="11.5703125" style="94" bestFit="1" customWidth="1"/>
    <col min="12" max="12" width="13.42578125" style="94" customWidth="1"/>
    <col min="13" max="14" width="9.28515625" style="94" bestFit="1" customWidth="1"/>
    <col min="15" max="15" width="11.28515625" style="94" bestFit="1" customWidth="1"/>
    <col min="16" max="16" width="18" style="94" bestFit="1" customWidth="1"/>
    <col min="17" max="17" width="12" style="94" bestFit="1" customWidth="1"/>
    <col min="18" max="18" width="10.140625" style="94" bestFit="1" customWidth="1"/>
    <col min="19" max="19" width="9.28515625" style="94" bestFit="1" customWidth="1"/>
    <col min="20" max="20" width="10.140625" style="94" bestFit="1" customWidth="1"/>
    <col min="21" max="21" width="12.7109375" style="94" bestFit="1" customWidth="1"/>
    <col min="22" max="22" width="10.140625" style="94" customWidth="1"/>
    <col min="23" max="25" width="9.140625" style="94"/>
    <col min="26" max="26" width="9.140625" style="100"/>
    <col min="27" max="16384" width="9.140625" style="94"/>
  </cols>
  <sheetData>
    <row r="1" spans="1:26" s="95" customFormat="1" x14ac:dyDescent="0.25">
      <c r="O1" s="125"/>
      <c r="Z1" s="146"/>
    </row>
    <row r="2" spans="1:26" s="95" customFormat="1" x14ac:dyDescent="0.25">
      <c r="C2" s="155" t="s">
        <v>442</v>
      </c>
      <c r="O2" s="128"/>
      <c r="Z2" s="146"/>
    </row>
    <row r="3" spans="1:26" s="95" customFormat="1" x14ac:dyDescent="0.25">
      <c r="C3" s="155"/>
      <c r="O3" s="128"/>
      <c r="Z3" s="146"/>
    </row>
    <row r="4" spans="1:26" s="95" customFormat="1" x14ac:dyDescent="0.25">
      <c r="A4" s="134"/>
      <c r="B4" s="134" t="s">
        <v>1</v>
      </c>
      <c r="C4" s="258">
        <v>2024</v>
      </c>
      <c r="D4" s="258"/>
      <c r="Z4" s="146"/>
    </row>
    <row r="5" spans="1:26" s="95" customFormat="1" x14ac:dyDescent="0.25">
      <c r="A5" s="96" t="s">
        <v>40</v>
      </c>
      <c r="B5" s="240" t="s">
        <v>63</v>
      </c>
      <c r="C5" s="136" t="s">
        <v>443</v>
      </c>
      <c r="D5" s="136" t="s">
        <v>444</v>
      </c>
      <c r="O5" s="94"/>
      <c r="P5" s="94"/>
      <c r="Q5" s="94"/>
      <c r="Z5" s="146"/>
    </row>
    <row r="6" spans="1:26" x14ac:dyDescent="0.25">
      <c r="A6" s="126">
        <v>1</v>
      </c>
      <c r="B6" s="156" t="s">
        <v>22</v>
      </c>
      <c r="C6" s="157">
        <v>9269013989</v>
      </c>
      <c r="D6" s="158">
        <v>0.58584425386541705</v>
      </c>
      <c r="E6" s="150"/>
      <c r="P6" s="138"/>
      <c r="Q6" s="154"/>
    </row>
    <row r="7" spans="1:26" x14ac:dyDescent="0.25">
      <c r="A7" s="126">
        <v>2</v>
      </c>
      <c r="B7" s="156" t="s">
        <v>15</v>
      </c>
      <c r="C7" s="157">
        <v>3184938618.0000005</v>
      </c>
      <c r="D7" s="158">
        <v>0.20130274811147045</v>
      </c>
      <c r="E7" s="150"/>
      <c r="M7" s="118"/>
      <c r="N7" s="118"/>
      <c r="P7" s="138"/>
      <c r="Q7" s="154"/>
      <c r="R7" s="118"/>
      <c r="S7" s="118"/>
      <c r="T7" s="118"/>
    </row>
    <row r="8" spans="1:26" x14ac:dyDescent="0.25">
      <c r="A8" s="126">
        <v>3</v>
      </c>
      <c r="B8" s="156" t="s">
        <v>20</v>
      </c>
      <c r="C8" s="157">
        <v>1119871514</v>
      </c>
      <c r="D8" s="158">
        <v>7.0781022913878028E-2</v>
      </c>
      <c r="E8" s="150"/>
      <c r="P8" s="138"/>
      <c r="Q8" s="154"/>
    </row>
    <row r="9" spans="1:26" x14ac:dyDescent="0.25">
      <c r="A9" s="126">
        <v>4</v>
      </c>
      <c r="B9" s="156" t="s">
        <v>14</v>
      </c>
      <c r="C9" s="157">
        <v>659972496</v>
      </c>
      <c r="D9" s="158">
        <v>4.171329280003927E-2</v>
      </c>
      <c r="E9" s="150"/>
      <c r="P9" s="138"/>
      <c r="Q9" s="154"/>
    </row>
    <row r="10" spans="1:26" x14ac:dyDescent="0.25">
      <c r="A10" s="126">
        <v>5</v>
      </c>
      <c r="B10" s="156" t="s">
        <v>21</v>
      </c>
      <c r="C10" s="157">
        <v>540485860</v>
      </c>
      <c r="D10" s="158">
        <v>3.4161188639080846E-2</v>
      </c>
      <c r="E10" s="150"/>
      <c r="P10" s="138"/>
      <c r="Q10" s="154"/>
    </row>
    <row r="11" spans="1:26" x14ac:dyDescent="0.25">
      <c r="A11" s="126">
        <v>6</v>
      </c>
      <c r="B11" s="156" t="s">
        <v>25</v>
      </c>
      <c r="C11" s="157">
        <v>397382817.99999994</v>
      </c>
      <c r="D11" s="158">
        <v>2.5116419155956329E-2</v>
      </c>
      <c r="E11" s="150"/>
      <c r="P11" s="138"/>
      <c r="Q11" s="154"/>
    </row>
    <row r="12" spans="1:26" x14ac:dyDescent="0.25">
      <c r="A12" s="126">
        <v>7</v>
      </c>
      <c r="B12" s="156" t="s">
        <v>27</v>
      </c>
      <c r="C12" s="157">
        <v>267638091</v>
      </c>
      <c r="D12" s="158">
        <v>1.691595653150757E-2</v>
      </c>
      <c r="E12" s="150"/>
      <c r="P12" s="138"/>
      <c r="Q12" s="154"/>
    </row>
    <row r="13" spans="1:26" x14ac:dyDescent="0.25">
      <c r="A13" s="126">
        <v>8</v>
      </c>
      <c r="B13" s="156" t="s">
        <v>30</v>
      </c>
      <c r="C13" s="157">
        <v>105091531.99999999</v>
      </c>
      <c r="D13" s="158">
        <v>6.6422674758262893E-3</v>
      </c>
      <c r="E13" s="150"/>
      <c r="P13" s="138"/>
      <c r="Q13" s="154"/>
    </row>
    <row r="14" spans="1:26" x14ac:dyDescent="0.25">
      <c r="A14" s="126">
        <v>9</v>
      </c>
      <c r="B14" s="156" t="s">
        <v>26</v>
      </c>
      <c r="C14" s="157">
        <v>77534747</v>
      </c>
      <c r="D14" s="158">
        <v>4.9005521038985329E-3</v>
      </c>
      <c r="E14" s="150"/>
      <c r="P14" s="138"/>
      <c r="Q14" s="154"/>
    </row>
    <row r="15" spans="1:26" x14ac:dyDescent="0.25">
      <c r="A15" s="126">
        <v>10</v>
      </c>
      <c r="B15" s="156" t="s">
        <v>13</v>
      </c>
      <c r="C15" s="157">
        <v>55388707</v>
      </c>
      <c r="D15" s="158">
        <v>3.5008206658760283E-3</v>
      </c>
      <c r="E15" s="150"/>
      <c r="O15" s="118"/>
      <c r="P15" s="153"/>
      <c r="Q15" s="154"/>
    </row>
    <row r="16" spans="1:26" x14ac:dyDescent="0.25">
      <c r="A16" s="126"/>
      <c r="B16" s="261" t="s">
        <v>445</v>
      </c>
      <c r="C16" s="261"/>
      <c r="D16" s="159">
        <v>0.99087852226295037</v>
      </c>
      <c r="E16" s="95"/>
      <c r="P16" s="138"/>
      <c r="Q16" s="154"/>
    </row>
    <row r="17" spans="1:26" ht="17.25" customHeight="1" x14ac:dyDescent="0.25">
      <c r="A17" s="139"/>
      <c r="B17" s="160" t="s">
        <v>65</v>
      </c>
      <c r="C17" s="160"/>
      <c r="D17" s="159">
        <v>9.1214777370496394E-3</v>
      </c>
      <c r="P17" s="138"/>
      <c r="Q17" s="154"/>
    </row>
    <row r="18" spans="1:26" x14ac:dyDescent="0.25">
      <c r="A18" s="126">
        <v>11</v>
      </c>
      <c r="B18" s="156" t="s">
        <v>17</v>
      </c>
      <c r="C18" s="157">
        <v>44511433</v>
      </c>
      <c r="D18" s="158">
        <v>2.813326993066587E-3</v>
      </c>
      <c r="E18" s="161"/>
      <c r="P18" s="138"/>
      <c r="Q18" s="154"/>
    </row>
    <row r="19" spans="1:26" x14ac:dyDescent="0.25">
      <c r="A19" s="126">
        <v>12</v>
      </c>
      <c r="B19" s="156" t="s">
        <v>19</v>
      </c>
      <c r="C19" s="157">
        <v>31991219</v>
      </c>
      <c r="D19" s="162">
        <v>2.0219919667336856E-3</v>
      </c>
      <c r="E19" s="120"/>
      <c r="P19" s="138"/>
      <c r="Q19" s="154"/>
    </row>
    <row r="20" spans="1:26" x14ac:dyDescent="0.25">
      <c r="A20" s="126">
        <v>13</v>
      </c>
      <c r="B20" s="156" t="s">
        <v>28</v>
      </c>
      <c r="C20" s="157">
        <v>27180510</v>
      </c>
      <c r="D20" s="158">
        <v>1.7179330638111853E-3</v>
      </c>
      <c r="E20" s="120"/>
      <c r="P20" s="138"/>
      <c r="Q20" s="154"/>
    </row>
    <row r="21" spans="1:26" x14ac:dyDescent="0.25">
      <c r="A21" s="126">
        <v>14</v>
      </c>
      <c r="B21" s="156" t="s">
        <v>18</v>
      </c>
      <c r="C21" s="157">
        <v>19277570</v>
      </c>
      <c r="D21" s="158">
        <v>1.2184309600126926E-3</v>
      </c>
      <c r="E21" s="120"/>
      <c r="P21" s="138"/>
      <c r="Q21" s="154"/>
    </row>
    <row r="22" spans="1:26" x14ac:dyDescent="0.25">
      <c r="A22" s="126">
        <v>15</v>
      </c>
      <c r="B22" s="156" t="s">
        <v>24</v>
      </c>
      <c r="C22" s="157">
        <v>9206622</v>
      </c>
      <c r="D22" s="158">
        <v>5.8190079361319794E-4</v>
      </c>
      <c r="E22" s="120"/>
      <c r="P22" s="138"/>
      <c r="Q22" s="154"/>
    </row>
    <row r="23" spans="1:26" x14ac:dyDescent="0.25">
      <c r="A23" s="126">
        <v>16</v>
      </c>
      <c r="B23" s="156" t="s">
        <v>16</v>
      </c>
      <c r="C23" s="157">
        <v>6697126</v>
      </c>
      <c r="D23" s="158">
        <v>4.2328912106172947E-4</v>
      </c>
      <c r="E23" s="120"/>
      <c r="P23" s="138"/>
      <c r="Q23" s="154"/>
    </row>
    <row r="24" spans="1:26" x14ac:dyDescent="0.25">
      <c r="A24" s="126">
        <v>17</v>
      </c>
      <c r="B24" s="156" t="s">
        <v>23</v>
      </c>
      <c r="C24" s="157">
        <v>5059042</v>
      </c>
      <c r="D24" s="158">
        <v>3.1975468904039945E-4</v>
      </c>
      <c r="E24" s="120"/>
      <c r="P24" s="138"/>
      <c r="Q24" s="154"/>
    </row>
    <row r="25" spans="1:26" ht="15.75" customHeight="1" x14ac:dyDescent="0.25">
      <c r="A25" s="126">
        <v>18</v>
      </c>
      <c r="B25" s="156" t="s">
        <v>29</v>
      </c>
      <c r="C25" s="157">
        <v>393169.99999999994</v>
      </c>
      <c r="D25" s="163">
        <v>2.4850149710165249E-5</v>
      </c>
      <c r="E25" s="120"/>
      <c r="P25" s="138"/>
      <c r="Q25" s="154"/>
    </row>
    <row r="26" spans="1:26" x14ac:dyDescent="0.25">
      <c r="A26" s="126"/>
      <c r="B26" s="164" t="s">
        <v>446</v>
      </c>
      <c r="C26" s="157">
        <v>15821635064</v>
      </c>
      <c r="D26" s="165">
        <v>0.99998364456123556</v>
      </c>
      <c r="P26" s="138"/>
    </row>
    <row r="27" spans="1:26" x14ac:dyDescent="0.25">
      <c r="C27" s="120"/>
    </row>
    <row r="29" spans="1:26" x14ac:dyDescent="0.25">
      <c r="D29" s="120"/>
    </row>
    <row r="30" spans="1:26" s="95" customFormat="1" x14ac:dyDescent="0.25">
      <c r="A30" s="134"/>
      <c r="B30" s="134" t="s">
        <v>1</v>
      </c>
      <c r="C30" s="258">
        <v>2023</v>
      </c>
      <c r="D30" s="258"/>
      <c r="Z30" s="146"/>
    </row>
    <row r="31" spans="1:26" s="95" customFormat="1" x14ac:dyDescent="0.25">
      <c r="A31" s="96" t="s">
        <v>40</v>
      </c>
      <c r="B31" s="240" t="s">
        <v>63</v>
      </c>
      <c r="C31" s="136" t="s">
        <v>443</v>
      </c>
      <c r="D31" s="136" t="s">
        <v>447</v>
      </c>
      <c r="Z31" s="146"/>
    </row>
    <row r="32" spans="1:26" x14ac:dyDescent="0.25">
      <c r="A32" s="126">
        <v>1</v>
      </c>
      <c r="B32" s="166" t="s">
        <v>22</v>
      </c>
      <c r="C32" s="167">
        <v>8774875645</v>
      </c>
      <c r="D32" s="162">
        <v>0.61102910593190729</v>
      </c>
      <c r="E32" s="168"/>
      <c r="R32" s="100"/>
    </row>
    <row r="33" spans="1:18" x14ac:dyDescent="0.25">
      <c r="A33" s="126">
        <v>2</v>
      </c>
      <c r="B33" s="166" t="s">
        <v>15</v>
      </c>
      <c r="C33" s="167">
        <v>2625111368</v>
      </c>
      <c r="D33" s="162">
        <v>0.18279683006957601</v>
      </c>
      <c r="E33" s="154"/>
      <c r="R33" s="100"/>
    </row>
    <row r="34" spans="1:18" x14ac:dyDescent="0.25">
      <c r="A34" s="126">
        <v>3</v>
      </c>
      <c r="B34" s="166" t="s">
        <v>20</v>
      </c>
      <c r="C34" s="167">
        <v>977957646.00000012</v>
      </c>
      <c r="D34" s="162">
        <v>6.8099037553329661E-2</v>
      </c>
      <c r="R34" s="100"/>
    </row>
    <row r="35" spans="1:18" x14ac:dyDescent="0.25">
      <c r="A35" s="126">
        <v>4</v>
      </c>
      <c r="B35" s="166" t="s">
        <v>21</v>
      </c>
      <c r="C35" s="167">
        <v>520542359</v>
      </c>
      <c r="D35" s="162">
        <v>3.6247411939187194E-2</v>
      </c>
      <c r="R35" s="100"/>
    </row>
    <row r="36" spans="1:18" x14ac:dyDescent="0.25">
      <c r="A36" s="126">
        <v>5</v>
      </c>
      <c r="B36" s="166" t="s">
        <v>14</v>
      </c>
      <c r="C36" s="167">
        <v>518916921</v>
      </c>
      <c r="D36" s="162">
        <v>3.6134226297809623E-2</v>
      </c>
      <c r="R36" s="100"/>
    </row>
    <row r="37" spans="1:18" x14ac:dyDescent="0.25">
      <c r="A37" s="126">
        <v>6</v>
      </c>
      <c r="B37" s="166" t="s">
        <v>25</v>
      </c>
      <c r="C37" s="167">
        <v>383308288</v>
      </c>
      <c r="D37" s="162">
        <v>2.6691263784049905E-2</v>
      </c>
      <c r="R37" s="100"/>
    </row>
    <row r="38" spans="1:18" x14ac:dyDescent="0.25">
      <c r="A38" s="126">
        <v>7</v>
      </c>
      <c r="B38" s="166" t="s">
        <v>27</v>
      </c>
      <c r="C38" s="167">
        <v>201239216</v>
      </c>
      <c r="D38" s="162">
        <v>1.4013078156951816E-2</v>
      </c>
      <c r="R38" s="100"/>
    </row>
    <row r="39" spans="1:18" x14ac:dyDescent="0.25">
      <c r="A39" s="126">
        <v>8</v>
      </c>
      <c r="B39" s="166" t="s">
        <v>30</v>
      </c>
      <c r="C39" s="167">
        <v>106370222</v>
      </c>
      <c r="D39" s="162">
        <v>7.4069769505478271E-3</v>
      </c>
      <c r="R39" s="100"/>
    </row>
    <row r="40" spans="1:18" x14ac:dyDescent="0.25">
      <c r="A40" s="126">
        <v>9</v>
      </c>
      <c r="B40" s="166" t="s">
        <v>26</v>
      </c>
      <c r="C40" s="167">
        <v>81238767</v>
      </c>
      <c r="D40" s="162">
        <v>5.656974887764411E-3</v>
      </c>
      <c r="R40" s="100"/>
    </row>
    <row r="41" spans="1:18" x14ac:dyDescent="0.25">
      <c r="A41" s="126">
        <v>10</v>
      </c>
      <c r="B41" s="166" t="s">
        <v>13</v>
      </c>
      <c r="C41" s="167">
        <v>55969297</v>
      </c>
      <c r="D41" s="162">
        <v>3.89736229766791E-3</v>
      </c>
      <c r="R41" s="100"/>
    </row>
    <row r="42" spans="1:18" x14ac:dyDescent="0.25">
      <c r="A42" s="126"/>
      <c r="B42" s="261" t="s">
        <v>445</v>
      </c>
      <c r="C42" s="261"/>
      <c r="D42" s="169">
        <v>0.99197226786879167</v>
      </c>
      <c r="R42" s="100"/>
    </row>
    <row r="43" spans="1:18" x14ac:dyDescent="0.25">
      <c r="A43" s="126"/>
      <c r="B43" s="160" t="s">
        <v>65</v>
      </c>
      <c r="C43" s="160"/>
      <c r="D43" s="169">
        <v>8.0277321312083143E-3</v>
      </c>
      <c r="R43" s="100"/>
    </row>
    <row r="44" spans="1:18" x14ac:dyDescent="0.25">
      <c r="A44" s="126">
        <v>11</v>
      </c>
      <c r="B44" s="166" t="s">
        <v>19</v>
      </c>
      <c r="C44" s="167">
        <v>29946575</v>
      </c>
      <c r="D44" s="162">
        <v>2.0852978079979171E-3</v>
      </c>
      <c r="R44" s="100"/>
    </row>
    <row r="45" spans="1:18" x14ac:dyDescent="0.25">
      <c r="A45" s="126">
        <v>12</v>
      </c>
      <c r="B45" s="166" t="s">
        <v>17</v>
      </c>
      <c r="C45" s="167">
        <v>22901635</v>
      </c>
      <c r="D45" s="162">
        <v>1.5947309254920931E-3</v>
      </c>
      <c r="R45" s="100"/>
    </row>
    <row r="46" spans="1:18" x14ac:dyDescent="0.25">
      <c r="A46" s="126">
        <v>13</v>
      </c>
      <c r="B46" s="166" t="s">
        <v>28</v>
      </c>
      <c r="C46" s="170">
        <v>22776604</v>
      </c>
      <c r="D46" s="162">
        <v>1.5860245251697928E-3</v>
      </c>
      <c r="R46" s="100"/>
    </row>
    <row r="47" spans="1:18" x14ac:dyDescent="0.25">
      <c r="A47" s="126">
        <v>14</v>
      </c>
      <c r="B47" s="166" t="s">
        <v>18</v>
      </c>
      <c r="C47" s="167">
        <v>17986957</v>
      </c>
      <c r="D47" s="162">
        <v>1.2525025651398461E-3</v>
      </c>
      <c r="R47" s="100"/>
    </row>
    <row r="48" spans="1:18" x14ac:dyDescent="0.25">
      <c r="A48" s="126">
        <v>15</v>
      </c>
      <c r="B48" s="166" t="s">
        <v>24</v>
      </c>
      <c r="C48" s="167">
        <v>11499873</v>
      </c>
      <c r="D48" s="162">
        <v>8.0078139016413166E-4</v>
      </c>
      <c r="R48" s="100"/>
    </row>
    <row r="49" spans="1:18" x14ac:dyDescent="0.25">
      <c r="A49" s="126">
        <v>16</v>
      </c>
      <c r="B49" s="166" t="s">
        <v>16</v>
      </c>
      <c r="C49" s="170">
        <v>6673188</v>
      </c>
      <c r="D49" s="162">
        <v>4.6468032851028888E-4</v>
      </c>
      <c r="R49" s="100"/>
    </row>
    <row r="50" spans="1:18" x14ac:dyDescent="0.25">
      <c r="A50" s="126">
        <v>17</v>
      </c>
      <c r="B50" s="166" t="s">
        <v>23</v>
      </c>
      <c r="C50" s="167">
        <v>2466492</v>
      </c>
      <c r="D50" s="162">
        <v>1.7175153956819431E-4</v>
      </c>
      <c r="R50" s="100"/>
    </row>
    <row r="51" spans="1:18" x14ac:dyDescent="0.25">
      <c r="A51" s="126">
        <v>18</v>
      </c>
      <c r="B51" s="166" t="s">
        <v>29</v>
      </c>
      <c r="C51" s="167">
        <v>1033448</v>
      </c>
      <c r="D51" s="162">
        <v>7.1963049166050925E-5</v>
      </c>
      <c r="R51" s="100"/>
    </row>
    <row r="52" spans="1:18" x14ac:dyDescent="0.25">
      <c r="A52" s="95"/>
      <c r="B52" s="171" t="s">
        <v>446</v>
      </c>
      <c r="C52" s="157">
        <v>14360814501</v>
      </c>
      <c r="D52" s="165">
        <v>1</v>
      </c>
    </row>
  </sheetData>
  <mergeCells count="4">
    <mergeCell ref="C4:D4"/>
    <mergeCell ref="B16:C16"/>
    <mergeCell ref="C30:D30"/>
    <mergeCell ref="B42:C42"/>
  </mergeCell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BF2D7-5CE0-4F96-B5F0-86B7A245E8DD}">
  <dimension ref="A1:U31"/>
  <sheetViews>
    <sheetView topLeftCell="M1" zoomScaleNormal="100" workbookViewId="0">
      <selection activeCell="F29" sqref="F29"/>
    </sheetView>
  </sheetViews>
  <sheetFormatPr defaultColWidth="9.140625" defaultRowHeight="15" x14ac:dyDescent="0.25"/>
  <cols>
    <col min="1" max="1" width="28" style="94" customWidth="1"/>
    <col min="2" max="3" width="20" style="94" bestFit="1" customWidth="1"/>
    <col min="4" max="4" width="19" style="94" bestFit="1" customWidth="1"/>
    <col min="5" max="5" width="13.28515625" style="94" bestFit="1" customWidth="1"/>
    <col min="6" max="6" width="14.42578125" style="94" bestFit="1" customWidth="1"/>
    <col min="7" max="8" width="14.28515625" style="94" bestFit="1" customWidth="1"/>
    <col min="9" max="9" width="16.85546875" style="94" bestFit="1" customWidth="1"/>
    <col min="10" max="10" width="15.28515625" style="94" bestFit="1" customWidth="1"/>
    <col min="11" max="11" width="16.85546875" style="94" bestFit="1" customWidth="1"/>
    <col min="12" max="12" width="13.42578125" style="94" bestFit="1" customWidth="1"/>
    <col min="13" max="13" width="14.140625" style="94" bestFit="1" customWidth="1"/>
    <col min="14" max="14" width="15.28515625" style="94" bestFit="1" customWidth="1"/>
    <col min="15" max="15" width="14.28515625" style="94" bestFit="1" customWidth="1"/>
    <col min="16" max="16" width="15.28515625" style="94" bestFit="1" customWidth="1"/>
    <col min="17" max="17" width="14.28515625" style="94" bestFit="1" customWidth="1"/>
    <col min="18" max="18" width="9.140625" style="94" customWidth="1"/>
    <col min="19" max="19" width="11.7109375" style="94" customWidth="1"/>
    <col min="20" max="20" width="18" style="94" customWidth="1"/>
    <col min="21" max="21" width="11" style="94" bestFit="1" customWidth="1"/>
    <col min="22" max="16384" width="9.140625" style="94"/>
  </cols>
  <sheetData>
    <row r="1" spans="1:21" x14ac:dyDescent="0.25">
      <c r="A1" s="95"/>
    </row>
    <row r="2" spans="1:21" x14ac:dyDescent="0.25">
      <c r="B2" s="172"/>
      <c r="C2" s="155" t="s">
        <v>448</v>
      </c>
    </row>
    <row r="3" spans="1:21" x14ac:dyDescent="0.25">
      <c r="A3" s="95"/>
    </row>
    <row r="4" spans="1:21" s="175" customFormat="1" ht="30" x14ac:dyDescent="0.25">
      <c r="A4" s="106" t="s">
        <v>449</v>
      </c>
      <c r="B4" s="217" t="s">
        <v>450</v>
      </c>
      <c r="C4" s="217" t="s">
        <v>451</v>
      </c>
      <c r="D4" s="217" t="s">
        <v>166</v>
      </c>
      <c r="E4" s="217" t="s">
        <v>452</v>
      </c>
      <c r="F4" s="217" t="s">
        <v>453</v>
      </c>
      <c r="G4" s="217" t="s">
        <v>454</v>
      </c>
      <c r="H4" s="217" t="s">
        <v>455</v>
      </c>
      <c r="I4" s="217" t="s">
        <v>456</v>
      </c>
      <c r="J4" s="217" t="s">
        <v>457</v>
      </c>
      <c r="K4" s="217" t="s">
        <v>458</v>
      </c>
      <c r="L4" s="217" t="s">
        <v>459</v>
      </c>
      <c r="M4" s="217" t="s">
        <v>460</v>
      </c>
      <c r="N4" s="217" t="s">
        <v>461</v>
      </c>
      <c r="O4" s="217" t="s">
        <v>462</v>
      </c>
      <c r="P4" s="217" t="s">
        <v>463</v>
      </c>
      <c r="Q4" s="217" t="s">
        <v>464</v>
      </c>
      <c r="R4" s="217" t="s">
        <v>465</v>
      </c>
      <c r="S4" s="217" t="s">
        <v>466</v>
      </c>
      <c r="T4" s="166" t="s">
        <v>467</v>
      </c>
      <c r="U4" s="117"/>
    </row>
    <row r="5" spans="1:21" s="178" customFormat="1" x14ac:dyDescent="0.25">
      <c r="A5" s="236">
        <v>2024</v>
      </c>
      <c r="B5" s="145">
        <v>55388707</v>
      </c>
      <c r="C5" s="145">
        <v>659972496</v>
      </c>
      <c r="D5" s="145">
        <v>3184938618.0000005</v>
      </c>
      <c r="E5" s="176">
        <v>6697126</v>
      </c>
      <c r="F5" s="145">
        <v>44511433</v>
      </c>
      <c r="G5" s="176">
        <v>19277570</v>
      </c>
      <c r="H5" s="145">
        <v>31991219</v>
      </c>
      <c r="I5" s="145">
        <v>1119871514</v>
      </c>
      <c r="J5" s="145">
        <v>540485860</v>
      </c>
      <c r="K5" s="145">
        <v>9269013989</v>
      </c>
      <c r="L5" s="145">
        <v>5059042</v>
      </c>
      <c r="M5" s="145">
        <v>9206622</v>
      </c>
      <c r="N5" s="145">
        <v>397382817.99999994</v>
      </c>
      <c r="O5" s="145">
        <v>77534747</v>
      </c>
      <c r="P5" s="145">
        <v>267638091</v>
      </c>
      <c r="Q5" s="145">
        <v>27180510</v>
      </c>
      <c r="R5" s="145">
        <v>393169.99999999994</v>
      </c>
      <c r="S5" s="145">
        <v>105091531.99999999</v>
      </c>
      <c r="T5" s="177">
        <v>15821635064</v>
      </c>
    </row>
    <row r="6" spans="1:21" s="179" customFormat="1" x14ac:dyDescent="0.25">
      <c r="A6" s="236">
        <v>2023</v>
      </c>
      <c r="B6" s="145">
        <v>55969297</v>
      </c>
      <c r="C6" s="145">
        <v>518916921</v>
      </c>
      <c r="D6" s="145">
        <v>2625111368</v>
      </c>
      <c r="E6" s="176">
        <v>6673188</v>
      </c>
      <c r="F6" s="145">
        <v>22901635</v>
      </c>
      <c r="G6" s="176">
        <v>17986957</v>
      </c>
      <c r="H6" s="145">
        <v>29946575</v>
      </c>
      <c r="I6" s="145">
        <v>977957646.00000012</v>
      </c>
      <c r="J6" s="145">
        <v>520542359</v>
      </c>
      <c r="K6" s="145">
        <v>8774875645</v>
      </c>
      <c r="L6" s="145">
        <v>2466492</v>
      </c>
      <c r="M6" s="145">
        <v>11499873</v>
      </c>
      <c r="N6" s="145">
        <v>383308288</v>
      </c>
      <c r="O6" s="145">
        <v>81238767</v>
      </c>
      <c r="P6" s="145">
        <v>201239216</v>
      </c>
      <c r="Q6" s="145">
        <v>22776604</v>
      </c>
      <c r="R6" s="145">
        <v>1033448</v>
      </c>
      <c r="S6" s="145">
        <v>106370222</v>
      </c>
      <c r="T6" s="177">
        <v>14360814501</v>
      </c>
      <c r="U6" s="119"/>
    </row>
    <row r="7" spans="1:21" s="181" customFormat="1" ht="30" x14ac:dyDescent="0.25">
      <c r="A7" s="239" t="s">
        <v>468</v>
      </c>
      <c r="B7" s="180">
        <f>B5-B6</f>
        <v>-580590</v>
      </c>
      <c r="C7" s="180">
        <f t="shared" ref="C7:T7" si="0">C5-C6</f>
        <v>141055575</v>
      </c>
      <c r="D7" s="180">
        <f t="shared" si="0"/>
        <v>559827250.00000048</v>
      </c>
      <c r="E7" s="180">
        <f t="shared" si="0"/>
        <v>23938</v>
      </c>
      <c r="F7" s="180">
        <f t="shared" si="0"/>
        <v>21609798</v>
      </c>
      <c r="G7" s="180">
        <f t="shared" si="0"/>
        <v>1290613</v>
      </c>
      <c r="H7" s="180">
        <f t="shared" si="0"/>
        <v>2044644</v>
      </c>
      <c r="I7" s="180">
        <f t="shared" si="0"/>
        <v>141913867.99999988</v>
      </c>
      <c r="J7" s="180">
        <f t="shared" si="0"/>
        <v>19943501</v>
      </c>
      <c r="K7" s="180">
        <f t="shared" si="0"/>
        <v>494138344</v>
      </c>
      <c r="L7" s="180">
        <f t="shared" si="0"/>
        <v>2592550</v>
      </c>
      <c r="M7" s="180">
        <f t="shared" si="0"/>
        <v>-2293251</v>
      </c>
      <c r="N7" s="180">
        <f t="shared" si="0"/>
        <v>14074529.99999994</v>
      </c>
      <c r="O7" s="180">
        <f t="shared" si="0"/>
        <v>-3704020</v>
      </c>
      <c r="P7" s="180">
        <f t="shared" si="0"/>
        <v>66398875</v>
      </c>
      <c r="Q7" s="180">
        <f t="shared" si="0"/>
        <v>4403906</v>
      </c>
      <c r="R7" s="180">
        <f t="shared" si="0"/>
        <v>-640278</v>
      </c>
      <c r="S7" s="180">
        <f t="shared" si="0"/>
        <v>-1278690.0000000149</v>
      </c>
      <c r="T7" s="180">
        <f t="shared" si="0"/>
        <v>1460820563</v>
      </c>
      <c r="U7" s="177"/>
    </row>
    <row r="8" spans="1:21" s="183" customFormat="1" x14ac:dyDescent="0.25">
      <c r="A8" s="237" t="s">
        <v>469</v>
      </c>
      <c r="B8" s="146">
        <f t="shared" ref="B8:T8" si="1">B7/B6</f>
        <v>-1.0373365954551832E-2</v>
      </c>
      <c r="C8" s="146">
        <f t="shared" si="1"/>
        <v>0.27182689423226575</v>
      </c>
      <c r="D8" s="146">
        <f t="shared" si="1"/>
        <v>0.21325847612572621</v>
      </c>
      <c r="E8" s="146">
        <f t="shared" si="1"/>
        <v>3.5871910097542586E-3</v>
      </c>
      <c r="F8" s="146">
        <f t="shared" si="1"/>
        <v>0.94359193131844077</v>
      </c>
      <c r="G8" s="146">
        <f t="shared" si="1"/>
        <v>7.1752715036790274E-2</v>
      </c>
      <c r="H8" s="146">
        <f t="shared" si="1"/>
        <v>6.8276388869177862E-2</v>
      </c>
      <c r="I8" s="146">
        <f t="shared" si="1"/>
        <v>0.14511248884903127</v>
      </c>
      <c r="J8" s="146">
        <f t="shared" si="1"/>
        <v>3.831292623008227E-2</v>
      </c>
      <c r="K8" s="146">
        <f t="shared" si="1"/>
        <v>5.6312860032559468E-2</v>
      </c>
      <c r="L8" s="146">
        <f t="shared" si="1"/>
        <v>1.0511082136086394</v>
      </c>
      <c r="M8" s="146">
        <f t="shared" si="1"/>
        <v>-0.19941533267367387</v>
      </c>
      <c r="N8" s="146">
        <f t="shared" si="1"/>
        <v>3.6718564248733231E-2</v>
      </c>
      <c r="O8" s="146">
        <f t="shared" si="1"/>
        <v>-4.5594241970708396E-2</v>
      </c>
      <c r="P8" s="146">
        <f t="shared" si="1"/>
        <v>0.32994997853698654</v>
      </c>
      <c r="Q8" s="146">
        <f t="shared" si="1"/>
        <v>0.19335217840201288</v>
      </c>
      <c r="R8" s="146">
        <f t="shared" si="1"/>
        <v>-0.61955512033503379</v>
      </c>
      <c r="S8" s="146">
        <f t="shared" si="1"/>
        <v>-1.2021127491865298E-2</v>
      </c>
      <c r="T8" s="146">
        <f t="shared" si="1"/>
        <v>0.10172268173913654</v>
      </c>
      <c r="U8" s="182"/>
    </row>
    <row r="9" spans="1:21" s="184" customFormat="1" x14ac:dyDescent="0.25">
      <c r="A9" s="182"/>
      <c r="B9" s="154"/>
      <c r="C9" s="154"/>
      <c r="D9" s="154"/>
      <c r="E9" s="154"/>
      <c r="F9" s="154"/>
      <c r="G9" s="154"/>
      <c r="H9" s="154"/>
      <c r="I9" s="154"/>
      <c r="J9" s="154"/>
      <c r="K9" s="154"/>
      <c r="L9" s="154"/>
      <c r="M9" s="154"/>
      <c r="N9" s="154"/>
      <c r="O9" s="154"/>
      <c r="P9" s="154"/>
      <c r="Q9" s="154"/>
      <c r="R9" s="154"/>
      <c r="S9" s="154"/>
      <c r="T9" s="154"/>
      <c r="U9" s="154"/>
    </row>
    <row r="10" spans="1:21" s="100" customFormat="1" x14ac:dyDescent="0.25"/>
    <row r="11" spans="1:21" s="100" customFormat="1" x14ac:dyDescent="0.25"/>
    <row r="12" spans="1:21" x14ac:dyDescent="0.25">
      <c r="B12" s="242"/>
      <c r="C12" s="242"/>
      <c r="D12" s="242"/>
      <c r="E12" s="100"/>
      <c r="L12" s="143"/>
    </row>
    <row r="13" spans="1:21" x14ac:dyDescent="0.25">
      <c r="B13" s="242"/>
      <c r="C13" s="242"/>
      <c r="D13" s="242"/>
      <c r="E13" s="100"/>
      <c r="L13" s="128"/>
    </row>
    <row r="14" spans="1:21" x14ac:dyDescent="0.25">
      <c r="B14" s="242"/>
      <c r="C14" s="242"/>
      <c r="D14" s="242"/>
      <c r="E14" s="100"/>
    </row>
    <row r="15" spans="1:21" x14ac:dyDescent="0.25">
      <c r="B15" s="242"/>
      <c r="C15" s="242"/>
      <c r="D15" s="242"/>
      <c r="E15" s="100"/>
    </row>
    <row r="16" spans="1:21" x14ac:dyDescent="0.25">
      <c r="B16" s="242"/>
      <c r="C16" s="242"/>
      <c r="D16" s="242"/>
      <c r="E16" s="100"/>
    </row>
    <row r="17" spans="2:20" x14ac:dyDescent="0.25">
      <c r="B17" s="242"/>
      <c r="C17" s="242"/>
      <c r="D17" s="242"/>
      <c r="E17" s="100"/>
      <c r="R17" s="120"/>
    </row>
    <row r="18" spans="2:20" x14ac:dyDescent="0.25">
      <c r="B18" s="242"/>
      <c r="C18" s="242"/>
      <c r="D18" s="242"/>
      <c r="E18" s="100"/>
      <c r="R18" s="120"/>
    </row>
    <row r="19" spans="2:20" x14ac:dyDescent="0.25">
      <c r="B19" s="242"/>
      <c r="C19" s="242"/>
      <c r="D19" s="242"/>
      <c r="E19" s="100"/>
      <c r="R19" s="120"/>
    </row>
    <row r="20" spans="2:20" x14ac:dyDescent="0.25">
      <c r="B20" s="242"/>
      <c r="C20" s="242"/>
      <c r="D20" s="242"/>
      <c r="E20" s="100"/>
    </row>
    <row r="21" spans="2:20" x14ac:dyDescent="0.25">
      <c r="B21" s="242"/>
      <c r="C21" s="242"/>
      <c r="D21" s="242"/>
      <c r="E21" s="100"/>
    </row>
    <row r="22" spans="2:20" x14ac:dyDescent="0.25">
      <c r="B22" s="242"/>
      <c r="C22" s="242"/>
      <c r="D22" s="242"/>
      <c r="E22" s="100"/>
    </row>
    <row r="23" spans="2:20" x14ac:dyDescent="0.25">
      <c r="B23" s="242"/>
      <c r="C23" s="242"/>
      <c r="D23" s="242"/>
      <c r="E23" s="100"/>
    </row>
    <row r="24" spans="2:20" x14ac:dyDescent="0.25">
      <c r="B24" s="242"/>
      <c r="C24" s="242"/>
      <c r="D24" s="242"/>
      <c r="E24" s="100"/>
    </row>
    <row r="25" spans="2:20" x14ac:dyDescent="0.25">
      <c r="B25" s="242"/>
      <c r="C25" s="242"/>
      <c r="D25" s="242"/>
      <c r="E25" s="100"/>
    </row>
    <row r="26" spans="2:20" x14ac:dyDescent="0.25">
      <c r="B26" s="242"/>
      <c r="C26" s="242"/>
      <c r="D26" s="242"/>
      <c r="E26" s="100"/>
    </row>
    <row r="27" spans="2:20" x14ac:dyDescent="0.25">
      <c r="B27" s="242"/>
      <c r="C27" s="242"/>
      <c r="D27" s="242"/>
      <c r="E27" s="100"/>
    </row>
    <row r="28" spans="2:20" x14ac:dyDescent="0.25">
      <c r="B28" s="242"/>
      <c r="C28" s="242"/>
      <c r="D28" s="242"/>
      <c r="E28" s="100"/>
    </row>
    <row r="29" spans="2:20" x14ac:dyDescent="0.25">
      <c r="B29" s="242"/>
      <c r="C29" s="242"/>
      <c r="D29" s="242"/>
      <c r="E29" s="100"/>
    </row>
    <row r="30" spans="2:20" x14ac:dyDescent="0.25">
      <c r="B30" s="242"/>
      <c r="C30" s="242"/>
      <c r="D30" s="242"/>
      <c r="E30" s="100"/>
      <c r="F30" s="138"/>
      <c r="G30" s="138"/>
      <c r="H30" s="138"/>
      <c r="I30" s="138"/>
      <c r="J30" s="138"/>
      <c r="K30" s="138"/>
      <c r="L30" s="138"/>
      <c r="M30" s="138"/>
      <c r="N30" s="138"/>
      <c r="O30" s="138"/>
      <c r="P30" s="138"/>
      <c r="Q30" s="138"/>
      <c r="R30" s="138"/>
      <c r="S30" s="138"/>
      <c r="T30" s="138"/>
    </row>
    <row r="31" spans="2:20" s="100" customFormat="1" x14ac:dyDescent="0.25">
      <c r="B31" s="138"/>
      <c r="C31" s="138"/>
      <c r="D31" s="138"/>
      <c r="E31" s="138"/>
      <c r="F31" s="138"/>
      <c r="G31" s="138"/>
      <c r="H31" s="138"/>
      <c r="I31" s="138"/>
      <c r="J31" s="138"/>
      <c r="K31" s="138"/>
      <c r="L31" s="138"/>
      <c r="M31" s="138"/>
      <c r="N31" s="138"/>
      <c r="O31" s="138"/>
      <c r="P31" s="138"/>
      <c r="Q31" s="138"/>
      <c r="R31" s="138"/>
      <c r="S31" s="138"/>
      <c r="T31" s="138"/>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92501-8D58-44D7-BCE2-4C26F0558075}">
  <dimension ref="A1:V31"/>
  <sheetViews>
    <sheetView topLeftCell="D1" zoomScaleNormal="100" workbookViewId="0">
      <selection activeCell="C13" sqref="C13"/>
    </sheetView>
  </sheetViews>
  <sheetFormatPr defaultColWidth="9.140625" defaultRowHeight="15" x14ac:dyDescent="0.25"/>
  <cols>
    <col min="1" max="1" width="19.140625" style="94" customWidth="1"/>
    <col min="2" max="2" width="17.42578125" style="94" bestFit="1" customWidth="1"/>
    <col min="3" max="3" width="15.85546875" style="94" customWidth="1"/>
    <col min="4" max="4" width="13.7109375" style="94" customWidth="1"/>
    <col min="5" max="5" width="13.28515625" style="94" customWidth="1"/>
    <col min="6" max="7" width="9.5703125" style="94" bestFit="1" customWidth="1"/>
    <col min="8" max="8" width="12" style="94" customWidth="1"/>
    <col min="9" max="9" width="22" style="94" customWidth="1"/>
    <col min="10" max="11" width="9.140625" style="94"/>
    <col min="12" max="12" width="11.140625" style="94" customWidth="1"/>
    <col min="13" max="13" width="12.28515625" style="94" customWidth="1"/>
    <col min="14" max="14" width="10.140625" style="94" bestFit="1" customWidth="1"/>
    <col min="15" max="15" width="12.5703125" style="94" bestFit="1" customWidth="1"/>
    <col min="16" max="16" width="9.5703125" style="94" bestFit="1" customWidth="1"/>
    <col min="17" max="17" width="15.28515625" style="94" bestFit="1" customWidth="1"/>
    <col min="18" max="18" width="10.5703125" style="94" bestFit="1" customWidth="1"/>
    <col min="19" max="21" width="9.28515625" style="94" bestFit="1" customWidth="1"/>
    <col min="22" max="22" width="15.28515625" style="94" bestFit="1" customWidth="1"/>
    <col min="23" max="16384" width="9.140625" style="94"/>
  </cols>
  <sheetData>
    <row r="1" spans="1:22" s="95" customFormat="1" x14ac:dyDescent="0.25">
      <c r="O1" s="125"/>
    </row>
    <row r="2" spans="1:22" x14ac:dyDescent="0.25">
      <c r="C2" s="155" t="s">
        <v>470</v>
      </c>
      <c r="O2" s="185"/>
      <c r="P2" s="138"/>
      <c r="Q2" s="138"/>
      <c r="R2" s="138"/>
      <c r="S2" s="138"/>
      <c r="T2" s="138"/>
      <c r="U2" s="138"/>
      <c r="V2" s="138"/>
    </row>
    <row r="3" spans="1:22" x14ac:dyDescent="0.25">
      <c r="C3" s="155"/>
      <c r="O3" s="185"/>
      <c r="P3" s="138"/>
      <c r="Q3" s="138"/>
      <c r="R3" s="138"/>
      <c r="S3" s="138"/>
      <c r="T3" s="138"/>
      <c r="U3" s="138"/>
      <c r="V3" s="138"/>
    </row>
    <row r="4" spans="1:22" s="95" customFormat="1" x14ac:dyDescent="0.25">
      <c r="A4" s="106"/>
      <c r="B4" s="217" t="s">
        <v>31</v>
      </c>
      <c r="C4" s="217" t="s">
        <v>32</v>
      </c>
      <c r="D4" s="217" t="s">
        <v>33</v>
      </c>
      <c r="E4" s="217" t="s">
        <v>34</v>
      </c>
      <c r="F4" s="217" t="s">
        <v>35</v>
      </c>
      <c r="G4" s="217" t="s">
        <v>36</v>
      </c>
      <c r="H4" s="217" t="s">
        <v>37</v>
      </c>
      <c r="I4" s="106" t="s">
        <v>471</v>
      </c>
    </row>
    <row r="5" spans="1:22" x14ac:dyDescent="0.25">
      <c r="A5" s="236">
        <v>2024</v>
      </c>
      <c r="B5" s="186">
        <v>327504696</v>
      </c>
      <c r="C5" s="186">
        <v>9495</v>
      </c>
      <c r="D5" s="186">
        <v>236904700</v>
      </c>
      <c r="E5" s="186">
        <v>29495</v>
      </c>
      <c r="F5" s="187">
        <v>0</v>
      </c>
      <c r="G5" s="187">
        <v>0</v>
      </c>
      <c r="H5" s="187">
        <v>0</v>
      </c>
      <c r="I5" s="188">
        <v>564448386</v>
      </c>
    </row>
    <row r="6" spans="1:22" x14ac:dyDescent="0.25">
      <c r="A6" s="236">
        <v>2023</v>
      </c>
      <c r="B6" s="145">
        <v>303035373</v>
      </c>
      <c r="C6" s="145">
        <v>5678</v>
      </c>
      <c r="D6" s="145">
        <v>168858560</v>
      </c>
      <c r="E6" s="145">
        <v>25401.999999999996</v>
      </c>
      <c r="F6" s="187">
        <v>0</v>
      </c>
      <c r="G6" s="187">
        <v>0</v>
      </c>
      <c r="H6" s="187">
        <v>0</v>
      </c>
      <c r="I6" s="188">
        <v>471925013.00000006</v>
      </c>
    </row>
    <row r="7" spans="1:22" x14ac:dyDescent="0.25">
      <c r="A7" s="106" t="s">
        <v>472</v>
      </c>
      <c r="B7" s="237">
        <f>(B5-B6)/B6</f>
        <v>8.0747414923075661E-2</v>
      </c>
      <c r="C7" s="237">
        <f>(C5-C6)/C6</f>
        <v>0.67224374779852059</v>
      </c>
      <c r="D7" s="237">
        <f>(D5-D6)/D6</f>
        <v>0.40297714252685796</v>
      </c>
      <c r="E7" s="237">
        <f>(E5-E6)/E6</f>
        <v>0.16112904495709016</v>
      </c>
      <c r="F7" s="238">
        <v>0</v>
      </c>
      <c r="G7" s="238">
        <v>0</v>
      </c>
      <c r="H7" s="238">
        <v>0</v>
      </c>
      <c r="I7" s="237">
        <f>(I5-I6)/I6</f>
        <v>0.1960552427849378</v>
      </c>
    </row>
    <row r="8" spans="1:22" x14ac:dyDescent="0.25">
      <c r="A8" s="106" t="s">
        <v>473</v>
      </c>
      <c r="B8" s="182">
        <f t="shared" ref="B8:H8" si="0">B5/$I$5</f>
        <v>0.58022080339512216</v>
      </c>
      <c r="C8" s="182">
        <f t="shared" si="0"/>
        <v>1.6821732926347672E-5</v>
      </c>
      <c r="D8" s="182">
        <f t="shared" si="0"/>
        <v>0.41971012031558896</v>
      </c>
      <c r="E8" s="182">
        <f t="shared" si="0"/>
        <v>5.2254556362572364E-5</v>
      </c>
      <c r="F8" s="189">
        <f t="shared" si="0"/>
        <v>0</v>
      </c>
      <c r="G8" s="189">
        <f t="shared" si="0"/>
        <v>0</v>
      </c>
      <c r="H8" s="189">
        <f t="shared" si="0"/>
        <v>0</v>
      </c>
      <c r="I8" s="190" t="s">
        <v>38</v>
      </c>
    </row>
    <row r="9" spans="1:22" x14ac:dyDescent="0.25">
      <c r="A9" s="106" t="s">
        <v>474</v>
      </c>
      <c r="B9" s="182">
        <f t="shared" ref="B9:H9" si="1">B6/$I$6</f>
        <v>0.6421261104039</v>
      </c>
      <c r="C9" s="182">
        <f t="shared" si="1"/>
        <v>1.2031572482045996E-5</v>
      </c>
      <c r="D9" s="182">
        <f t="shared" si="1"/>
        <v>0.35780803167557462</v>
      </c>
      <c r="E9" s="182">
        <f t="shared" si="1"/>
        <v>5.3826348043137085E-5</v>
      </c>
      <c r="F9" s="189">
        <f t="shared" si="1"/>
        <v>0</v>
      </c>
      <c r="G9" s="189">
        <f t="shared" si="1"/>
        <v>0</v>
      </c>
      <c r="H9" s="189">
        <f t="shared" si="1"/>
        <v>0</v>
      </c>
      <c r="I9" s="190" t="s">
        <v>38</v>
      </c>
      <c r="N9" s="118"/>
    </row>
    <row r="10" spans="1:22" x14ac:dyDescent="0.25">
      <c r="A10" s="95"/>
      <c r="B10" s="100"/>
      <c r="C10" s="100"/>
      <c r="D10" s="100"/>
      <c r="E10" s="100"/>
      <c r="F10" s="100"/>
      <c r="G10" s="100"/>
      <c r="H10" s="100"/>
    </row>
    <row r="11" spans="1:22" x14ac:dyDescent="0.25">
      <c r="B11" s="100"/>
      <c r="C11" s="100"/>
      <c r="D11" s="100"/>
      <c r="E11" s="100"/>
      <c r="F11" s="100"/>
      <c r="G11" s="100"/>
      <c r="H11" s="100"/>
      <c r="I11" s="118"/>
      <c r="J11" s="118"/>
      <c r="K11" s="118"/>
      <c r="L11" s="118"/>
      <c r="M11" s="118"/>
      <c r="N11" s="118"/>
      <c r="O11" s="118"/>
      <c r="P11" s="118"/>
      <c r="Q11" s="118"/>
      <c r="R11" s="118"/>
    </row>
    <row r="12" spans="1:22" x14ac:dyDescent="0.25">
      <c r="A12" s="191"/>
      <c r="I12" s="118"/>
      <c r="J12" s="118"/>
      <c r="K12" s="118"/>
      <c r="L12" s="118"/>
      <c r="M12" s="118"/>
      <c r="N12" s="118"/>
      <c r="O12" s="118"/>
      <c r="P12" s="118"/>
      <c r="Q12" s="118"/>
      <c r="R12" s="118"/>
    </row>
    <row r="13" spans="1:22" x14ac:dyDescent="0.25">
      <c r="B13" s="242"/>
      <c r="C13" s="242"/>
      <c r="D13" s="100"/>
      <c r="E13" s="100"/>
      <c r="F13" s="100"/>
      <c r="I13" s="118"/>
      <c r="J13" s="118"/>
      <c r="K13" s="118"/>
      <c r="L13" s="118"/>
      <c r="M13" s="118"/>
      <c r="N13" s="118"/>
      <c r="O13" s="118"/>
      <c r="P13" s="118"/>
      <c r="Q13" s="118"/>
      <c r="R13" s="118"/>
    </row>
    <row r="14" spans="1:22" x14ac:dyDescent="0.25">
      <c r="B14" s="242"/>
      <c r="C14" s="242"/>
      <c r="D14" s="100"/>
      <c r="E14" s="100"/>
      <c r="F14" s="100"/>
      <c r="I14" s="118"/>
      <c r="J14" s="118"/>
      <c r="K14" s="192"/>
      <c r="L14" s="192"/>
      <c r="M14" s="192"/>
      <c r="N14" s="118"/>
      <c r="O14" s="118"/>
      <c r="P14" s="118"/>
      <c r="Q14" s="118"/>
      <c r="R14" s="118"/>
    </row>
    <row r="15" spans="1:22" x14ac:dyDescent="0.25">
      <c r="B15" s="242"/>
      <c r="C15" s="242"/>
      <c r="D15" s="100"/>
      <c r="E15" s="100"/>
      <c r="F15" s="100"/>
      <c r="I15" s="118"/>
      <c r="J15" s="118"/>
      <c r="K15" s="193"/>
      <c r="L15" s="194"/>
      <c r="M15" s="193"/>
      <c r="N15" s="118"/>
      <c r="O15" s="118"/>
      <c r="P15" s="118"/>
      <c r="Q15" s="118"/>
      <c r="R15" s="118"/>
    </row>
    <row r="16" spans="1:22" x14ac:dyDescent="0.25">
      <c r="B16" s="242"/>
      <c r="C16" s="242"/>
      <c r="D16" s="100"/>
      <c r="E16" s="100"/>
      <c r="F16" s="100"/>
      <c r="I16" s="118"/>
      <c r="J16" s="118"/>
      <c r="K16" s="118"/>
      <c r="L16" s="118"/>
      <c r="M16" s="118"/>
      <c r="N16" s="118"/>
      <c r="O16" s="118"/>
      <c r="P16" s="118"/>
      <c r="Q16" s="118"/>
      <c r="R16" s="118"/>
    </row>
    <row r="17" spans="1:18" x14ac:dyDescent="0.25">
      <c r="B17" s="242"/>
      <c r="C17" s="242"/>
      <c r="D17" s="100"/>
      <c r="E17" s="100"/>
      <c r="F17" s="100"/>
      <c r="I17" s="118"/>
      <c r="J17" s="118"/>
      <c r="K17" s="118"/>
      <c r="L17" s="118"/>
      <c r="M17" s="118"/>
      <c r="N17" s="118"/>
      <c r="O17" s="118"/>
      <c r="P17" s="118"/>
      <c r="Q17" s="118"/>
      <c r="R17" s="118"/>
    </row>
    <row r="18" spans="1:18" x14ac:dyDescent="0.25">
      <c r="B18" s="242"/>
      <c r="C18" s="242"/>
      <c r="D18" s="100"/>
      <c r="E18" s="100"/>
      <c r="F18" s="100"/>
      <c r="I18" s="118"/>
      <c r="J18" s="118"/>
      <c r="K18" s="118"/>
      <c r="L18" s="118"/>
      <c r="M18" s="118"/>
      <c r="N18" s="118"/>
      <c r="O18" s="118"/>
      <c r="P18" s="118"/>
      <c r="Q18" s="118"/>
      <c r="R18" s="118"/>
    </row>
    <row r="19" spans="1:18" x14ac:dyDescent="0.25">
      <c r="B19" s="242"/>
      <c r="C19" s="242"/>
      <c r="D19" s="100"/>
      <c r="E19" s="100"/>
      <c r="F19" s="100"/>
    </row>
    <row r="20" spans="1:18" x14ac:dyDescent="0.25">
      <c r="B20" s="242"/>
      <c r="C20" s="242"/>
      <c r="D20" s="100"/>
      <c r="E20" s="100"/>
      <c r="F20" s="100"/>
    </row>
    <row r="21" spans="1:18" x14ac:dyDescent="0.25">
      <c r="D21" s="100"/>
      <c r="E21" s="100"/>
      <c r="F21" s="100"/>
    </row>
    <row r="31" spans="1:18" x14ac:dyDescent="0.25">
      <c r="A31" s="191"/>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BA35-C43C-4E8F-AA81-06C563AE338C}">
  <dimension ref="A1:U56"/>
  <sheetViews>
    <sheetView topLeftCell="A28" zoomScaleNormal="100" workbookViewId="0">
      <selection activeCell="E60" sqref="E60"/>
    </sheetView>
  </sheetViews>
  <sheetFormatPr defaultColWidth="9.140625" defaultRowHeight="15" x14ac:dyDescent="0.25"/>
  <cols>
    <col min="1" max="1" width="9.140625" style="95"/>
    <col min="2" max="2" width="24.42578125" style="94" customWidth="1"/>
    <col min="3" max="3" width="24.7109375" style="94" customWidth="1"/>
    <col min="4" max="4" width="40.42578125" style="94" customWidth="1"/>
    <col min="5" max="5" width="11.5703125" style="94" bestFit="1" customWidth="1"/>
    <col min="6" max="6" width="13.7109375" style="94" bestFit="1" customWidth="1"/>
    <col min="7" max="9" width="11.5703125" style="94" bestFit="1" customWidth="1"/>
    <col min="10" max="10" width="11.140625" style="94" bestFit="1" customWidth="1"/>
    <col min="11" max="11" width="10.5703125" style="94" bestFit="1" customWidth="1"/>
    <col min="12" max="12" width="11.140625" style="94" bestFit="1" customWidth="1"/>
    <col min="13" max="15" width="10.5703125" style="94" bestFit="1" customWidth="1"/>
    <col min="16" max="16" width="17.42578125" style="94" bestFit="1" customWidth="1"/>
    <col min="17" max="17" width="11" style="94" bestFit="1" customWidth="1"/>
    <col min="18" max="18" width="9.140625" style="94" bestFit="1" customWidth="1"/>
    <col min="19" max="19" width="9" style="94" bestFit="1" customWidth="1"/>
    <col min="20" max="20" width="10.140625" style="94" bestFit="1" customWidth="1"/>
    <col min="21" max="21" width="18.7109375" style="94" customWidth="1"/>
    <col min="22" max="16384" width="9.140625" style="94"/>
  </cols>
  <sheetData>
    <row r="1" spans="1:21" s="95" customFormat="1" x14ac:dyDescent="0.25"/>
    <row r="2" spans="1:21" s="95" customFormat="1" ht="15.75" customHeight="1" x14ac:dyDescent="0.25">
      <c r="C2" s="155" t="s">
        <v>475</v>
      </c>
    </row>
    <row r="3" spans="1:21" s="95" customFormat="1" x14ac:dyDescent="0.25">
      <c r="B3" s="145"/>
      <c r="C3" s="145"/>
      <c r="D3" s="145"/>
      <c r="E3" s="145"/>
      <c r="F3" s="145"/>
      <c r="G3" s="145"/>
      <c r="H3" s="145"/>
      <c r="I3" s="145"/>
      <c r="J3" s="195"/>
      <c r="K3" s="145"/>
      <c r="L3" s="145"/>
      <c r="M3" s="145"/>
      <c r="N3" s="145"/>
      <c r="O3" s="145"/>
      <c r="P3" s="145"/>
      <c r="Q3" s="145"/>
      <c r="R3" s="145"/>
      <c r="S3" s="145"/>
      <c r="T3" s="145"/>
      <c r="U3" s="196"/>
    </row>
    <row r="4" spans="1:21" s="95" customFormat="1" x14ac:dyDescent="0.25">
      <c r="A4" s="97"/>
      <c r="B4" s="97"/>
      <c r="C4" s="258">
        <v>2024</v>
      </c>
      <c r="D4" s="258"/>
      <c r="F4" s="117"/>
    </row>
    <row r="5" spans="1:21" s="95" customFormat="1" x14ac:dyDescent="0.25">
      <c r="A5" s="106" t="s">
        <v>476</v>
      </c>
      <c r="B5" s="164" t="s">
        <v>63</v>
      </c>
      <c r="C5" s="164" t="s">
        <v>477</v>
      </c>
      <c r="D5" s="235" t="s">
        <v>478</v>
      </c>
      <c r="F5" s="117"/>
      <c r="N5" s="197"/>
      <c r="O5" s="198"/>
      <c r="P5" s="94"/>
    </row>
    <row r="6" spans="1:21" x14ac:dyDescent="0.25">
      <c r="A6" s="117">
        <v>1</v>
      </c>
      <c r="B6" s="166" t="s">
        <v>22</v>
      </c>
      <c r="C6" s="167">
        <v>619406826</v>
      </c>
      <c r="D6" s="162">
        <v>0.34015722410952148</v>
      </c>
      <c r="F6" s="199"/>
      <c r="L6" s="200"/>
      <c r="M6" s="118"/>
      <c r="N6" s="201"/>
      <c r="O6" s="119"/>
      <c r="P6" s="153"/>
    </row>
    <row r="7" spans="1:21" x14ac:dyDescent="0.25">
      <c r="A7" s="117">
        <v>2</v>
      </c>
      <c r="B7" s="166" t="s">
        <v>15</v>
      </c>
      <c r="C7" s="167">
        <v>503587989</v>
      </c>
      <c r="D7" s="162">
        <v>0.27655344636634055</v>
      </c>
      <c r="F7" s="199"/>
      <c r="L7" s="139"/>
      <c r="M7" s="202"/>
      <c r="N7" s="201"/>
      <c r="O7" s="198"/>
      <c r="P7" s="138"/>
    </row>
    <row r="8" spans="1:21" x14ac:dyDescent="0.25">
      <c r="A8" s="117">
        <v>3</v>
      </c>
      <c r="B8" s="166" t="s">
        <v>20</v>
      </c>
      <c r="C8" s="170">
        <v>267003997.00000003</v>
      </c>
      <c r="D8" s="162">
        <v>0.14662954076916648</v>
      </c>
      <c r="F8" s="199"/>
      <c r="L8" s="139"/>
      <c r="M8" s="202"/>
      <c r="N8" s="201"/>
      <c r="O8" s="198"/>
      <c r="P8" s="138"/>
    </row>
    <row r="9" spans="1:21" x14ac:dyDescent="0.25">
      <c r="A9" s="117">
        <v>4</v>
      </c>
      <c r="B9" s="166" t="s">
        <v>14</v>
      </c>
      <c r="C9" s="167">
        <v>96426381</v>
      </c>
      <c r="D9" s="162">
        <v>5.2954098526332843E-2</v>
      </c>
      <c r="F9" s="199"/>
      <c r="L9" s="139"/>
      <c r="M9" s="202"/>
      <c r="N9" s="201"/>
      <c r="O9" s="198"/>
      <c r="P9" s="138"/>
    </row>
    <row r="10" spans="1:21" x14ac:dyDescent="0.25">
      <c r="A10" s="117">
        <v>5</v>
      </c>
      <c r="B10" s="166" t="s">
        <v>25</v>
      </c>
      <c r="C10" s="167">
        <v>93759896</v>
      </c>
      <c r="D10" s="162">
        <v>5.1489755387612447E-2</v>
      </c>
      <c r="F10" s="199"/>
      <c r="L10" s="139"/>
      <c r="M10" s="202"/>
      <c r="N10" s="201"/>
      <c r="O10" s="154"/>
      <c r="P10" s="138"/>
    </row>
    <row r="11" spans="1:21" x14ac:dyDescent="0.25">
      <c r="A11" s="117">
        <v>6</v>
      </c>
      <c r="B11" s="166" t="s">
        <v>21</v>
      </c>
      <c r="C11" s="167">
        <v>86823318</v>
      </c>
      <c r="D11" s="162">
        <v>4.7680421976586757E-2</v>
      </c>
      <c r="F11" s="199"/>
      <c r="L11" s="139"/>
      <c r="M11" s="202"/>
      <c r="N11" s="201"/>
      <c r="O11" s="198"/>
      <c r="P11" s="138"/>
    </row>
    <row r="12" spans="1:21" x14ac:dyDescent="0.25">
      <c r="A12" s="117">
        <v>7</v>
      </c>
      <c r="B12" s="166" t="s">
        <v>27</v>
      </c>
      <c r="C12" s="167">
        <v>48721417</v>
      </c>
      <c r="D12" s="162">
        <v>2.6756150022477231E-2</v>
      </c>
      <c r="F12" s="199"/>
      <c r="L12" s="139"/>
      <c r="M12" s="202"/>
      <c r="N12" s="201"/>
      <c r="O12" s="198"/>
      <c r="P12" s="138"/>
    </row>
    <row r="13" spans="1:21" x14ac:dyDescent="0.25">
      <c r="A13" s="117">
        <v>8</v>
      </c>
      <c r="B13" s="166" t="s">
        <v>30</v>
      </c>
      <c r="C13" s="167">
        <v>38665151</v>
      </c>
      <c r="D13" s="162">
        <v>2.1233589753716225E-2</v>
      </c>
      <c r="F13" s="203"/>
      <c r="L13" s="139"/>
      <c r="M13" s="202"/>
      <c r="N13" s="201"/>
      <c r="O13" s="198"/>
      <c r="P13" s="138"/>
    </row>
    <row r="14" spans="1:21" x14ac:dyDescent="0.25">
      <c r="A14" s="117">
        <v>9</v>
      </c>
      <c r="B14" s="166" t="s">
        <v>13</v>
      </c>
      <c r="C14" s="167">
        <v>19369789</v>
      </c>
      <c r="D14" s="162">
        <v>1.0637231269109624E-2</v>
      </c>
      <c r="F14" s="199"/>
      <c r="L14" s="139"/>
      <c r="M14" s="202"/>
      <c r="N14" s="201"/>
      <c r="O14" s="198"/>
      <c r="P14" s="138"/>
    </row>
    <row r="15" spans="1:21" x14ac:dyDescent="0.25">
      <c r="A15" s="117">
        <v>10</v>
      </c>
      <c r="B15" s="166" t="s">
        <v>17</v>
      </c>
      <c r="C15" s="167">
        <v>15754685</v>
      </c>
      <c r="D15" s="162">
        <v>8.6519387442461227E-3</v>
      </c>
      <c r="F15" s="199"/>
      <c r="L15" s="139"/>
      <c r="M15" s="202"/>
      <c r="N15" s="201"/>
      <c r="O15" s="198"/>
      <c r="P15" s="138"/>
    </row>
    <row r="16" spans="1:21" x14ac:dyDescent="0.25">
      <c r="B16" s="261" t="s">
        <v>445</v>
      </c>
      <c r="C16" s="261"/>
      <c r="D16" s="204">
        <v>0.98274339692510981</v>
      </c>
      <c r="F16" s="118"/>
      <c r="L16" s="139"/>
      <c r="M16" s="202"/>
      <c r="N16" s="201"/>
      <c r="P16" s="138"/>
    </row>
    <row r="17" spans="1:16" x14ac:dyDescent="0.25">
      <c r="B17" s="160" t="s">
        <v>65</v>
      </c>
      <c r="C17" s="160"/>
      <c r="D17" s="204">
        <v>1.7256603074890218E-2</v>
      </c>
      <c r="F17" s="118"/>
      <c r="L17" s="139"/>
      <c r="M17" s="139"/>
      <c r="N17" s="201"/>
      <c r="P17" s="138"/>
    </row>
    <row r="18" spans="1:16" x14ac:dyDescent="0.25">
      <c r="A18" s="117">
        <v>11</v>
      </c>
      <c r="B18" s="166" t="s">
        <v>26</v>
      </c>
      <c r="C18" s="167">
        <v>10970512</v>
      </c>
      <c r="D18" s="162">
        <v>6.0246331689282912E-3</v>
      </c>
      <c r="F18" s="199"/>
      <c r="L18" s="139"/>
      <c r="M18" s="205"/>
      <c r="N18" s="201"/>
      <c r="O18" s="198"/>
      <c r="P18" s="138"/>
    </row>
    <row r="19" spans="1:16" x14ac:dyDescent="0.25">
      <c r="A19" s="117">
        <v>12</v>
      </c>
      <c r="B19" s="166" t="s">
        <v>19</v>
      </c>
      <c r="C19" s="167">
        <v>6554690</v>
      </c>
      <c r="D19" s="162">
        <v>3.5996134716449499E-3</v>
      </c>
      <c r="F19" s="199"/>
      <c r="L19" s="139"/>
      <c r="M19" s="202"/>
      <c r="N19" s="201"/>
      <c r="O19" s="198"/>
      <c r="P19" s="138"/>
    </row>
    <row r="20" spans="1:16" x14ac:dyDescent="0.25">
      <c r="A20" s="117">
        <v>13</v>
      </c>
      <c r="B20" s="166" t="s">
        <v>28</v>
      </c>
      <c r="C20" s="167">
        <v>5452959</v>
      </c>
      <c r="D20" s="162">
        <v>2.9945801672890057E-3</v>
      </c>
      <c r="F20" s="199"/>
      <c r="L20" s="139"/>
      <c r="M20" s="202"/>
      <c r="N20" s="201"/>
      <c r="O20" s="198"/>
      <c r="P20" s="138"/>
    </row>
    <row r="21" spans="1:16" x14ac:dyDescent="0.25">
      <c r="A21" s="117">
        <v>14</v>
      </c>
      <c r="B21" s="166" t="s">
        <v>18</v>
      </c>
      <c r="C21" s="170">
        <v>3793762</v>
      </c>
      <c r="D21" s="162">
        <v>2.0834054399849096E-3</v>
      </c>
      <c r="F21" s="199"/>
      <c r="L21" s="139"/>
      <c r="M21" s="202"/>
      <c r="N21" s="201"/>
      <c r="O21" s="198"/>
      <c r="P21" s="138"/>
    </row>
    <row r="22" spans="1:16" x14ac:dyDescent="0.25">
      <c r="A22" s="117">
        <v>15</v>
      </c>
      <c r="B22" s="166" t="s">
        <v>24</v>
      </c>
      <c r="C22" s="167">
        <v>2911900</v>
      </c>
      <c r="D22" s="162">
        <v>1.5991167344425029E-3</v>
      </c>
      <c r="F22" s="199"/>
      <c r="L22" s="139"/>
      <c r="M22" s="202"/>
      <c r="N22" s="201"/>
      <c r="O22" s="198"/>
      <c r="P22" s="138"/>
    </row>
    <row r="23" spans="1:16" x14ac:dyDescent="0.25">
      <c r="A23" s="117">
        <v>16</v>
      </c>
      <c r="B23" s="166" t="s">
        <v>16</v>
      </c>
      <c r="C23" s="170">
        <v>1287024</v>
      </c>
      <c r="D23" s="162">
        <v>7.067899364776015E-4</v>
      </c>
      <c r="F23" s="199"/>
      <c r="L23" s="139"/>
      <c r="M23" s="202"/>
      <c r="N23" s="201"/>
      <c r="O23" s="198"/>
      <c r="P23" s="138"/>
    </row>
    <row r="24" spans="1:16" x14ac:dyDescent="0.25">
      <c r="A24" s="117">
        <v>17</v>
      </c>
      <c r="B24" s="166" t="s">
        <v>23</v>
      </c>
      <c r="C24" s="167">
        <v>365725</v>
      </c>
      <c r="D24" s="162">
        <v>2.0084376788488079E-4</v>
      </c>
      <c r="F24" s="199"/>
      <c r="L24" s="139"/>
      <c r="M24" s="202"/>
      <c r="N24" s="201"/>
      <c r="O24" s="206"/>
      <c r="P24" s="138"/>
    </row>
    <row r="25" spans="1:16" x14ac:dyDescent="0.25">
      <c r="A25" s="117">
        <v>18</v>
      </c>
      <c r="B25" s="166" t="s">
        <v>29</v>
      </c>
      <c r="C25" s="167">
        <v>86714</v>
      </c>
      <c r="D25" s="207">
        <v>4.7620388238073832E-5</v>
      </c>
      <c r="F25" s="199"/>
      <c r="L25" s="139"/>
      <c r="M25" s="202"/>
      <c r="N25" s="201"/>
      <c r="O25" s="198"/>
      <c r="P25" s="138"/>
    </row>
    <row r="26" spans="1:16" x14ac:dyDescent="0.25">
      <c r="A26" s="117"/>
      <c r="B26" s="208" t="s">
        <v>479</v>
      </c>
      <c r="C26" s="209">
        <v>1820942735</v>
      </c>
      <c r="D26" s="162">
        <v>1</v>
      </c>
      <c r="F26" s="118"/>
      <c r="L26" s="139"/>
      <c r="M26" s="202"/>
      <c r="N26" s="119"/>
      <c r="O26" s="210"/>
      <c r="P26" s="138"/>
    </row>
    <row r="27" spans="1:16" x14ac:dyDescent="0.25">
      <c r="F27" s="211"/>
      <c r="L27" s="139"/>
      <c r="M27" s="212"/>
      <c r="N27" s="119"/>
    </row>
    <row r="28" spans="1:16" x14ac:dyDescent="0.25">
      <c r="F28" s="211"/>
      <c r="L28" s="139"/>
      <c r="M28" s="212"/>
    </row>
    <row r="29" spans="1:16" x14ac:dyDescent="0.25">
      <c r="F29" s="118"/>
    </row>
    <row r="30" spans="1:16" s="95" customFormat="1" ht="19.5" customHeight="1" x14ac:dyDescent="0.25">
      <c r="A30" s="97"/>
      <c r="B30" s="97"/>
      <c r="C30" s="258">
        <v>2023</v>
      </c>
      <c r="D30" s="258"/>
    </row>
    <row r="31" spans="1:16" s="95" customFormat="1" x14ac:dyDescent="0.25">
      <c r="A31" s="106" t="s">
        <v>476</v>
      </c>
      <c r="B31" s="164" t="s">
        <v>63</v>
      </c>
      <c r="C31" s="164" t="s">
        <v>477</v>
      </c>
      <c r="D31" s="235" t="s">
        <v>478</v>
      </c>
    </row>
    <row r="32" spans="1:16" x14ac:dyDescent="0.25">
      <c r="A32" s="117">
        <v>1</v>
      </c>
      <c r="B32" s="166" t="s">
        <v>22</v>
      </c>
      <c r="C32" s="167">
        <v>697606686</v>
      </c>
      <c r="D32" s="162">
        <v>0.39893323735665021</v>
      </c>
    </row>
    <row r="33" spans="1:9" x14ac:dyDescent="0.25">
      <c r="A33" s="117">
        <v>2</v>
      </c>
      <c r="B33" s="166" t="s">
        <v>15</v>
      </c>
      <c r="C33" s="167">
        <v>419635317</v>
      </c>
      <c r="D33" s="162">
        <v>0.23997257893252782</v>
      </c>
    </row>
    <row r="34" spans="1:9" x14ac:dyDescent="0.25">
      <c r="A34" s="117">
        <v>3</v>
      </c>
      <c r="B34" s="166" t="s">
        <v>20</v>
      </c>
      <c r="C34" s="213">
        <v>237272130</v>
      </c>
      <c r="D34" s="162">
        <v>0.1356863987330075</v>
      </c>
    </row>
    <row r="35" spans="1:9" x14ac:dyDescent="0.25">
      <c r="A35" s="117">
        <v>4</v>
      </c>
      <c r="B35" s="166" t="s">
        <v>25</v>
      </c>
      <c r="C35" s="167">
        <v>90155589</v>
      </c>
      <c r="D35" s="162">
        <v>5.1556359345967626E-2</v>
      </c>
    </row>
    <row r="36" spans="1:9" x14ac:dyDescent="0.25">
      <c r="A36" s="117">
        <v>5</v>
      </c>
      <c r="B36" s="166" t="s">
        <v>21</v>
      </c>
      <c r="C36" s="167">
        <v>85147697</v>
      </c>
      <c r="D36" s="162">
        <v>4.8692547103358942E-2</v>
      </c>
    </row>
    <row r="37" spans="1:9" x14ac:dyDescent="0.25">
      <c r="A37" s="117">
        <v>6</v>
      </c>
      <c r="B37" s="166" t="s">
        <v>14</v>
      </c>
      <c r="C37" s="167">
        <v>84555759</v>
      </c>
      <c r="D37" s="162">
        <v>4.8354041542283482E-2</v>
      </c>
    </row>
    <row r="38" spans="1:9" x14ac:dyDescent="0.25">
      <c r="A38" s="117">
        <v>7</v>
      </c>
      <c r="B38" s="166" t="s">
        <v>30</v>
      </c>
      <c r="C38" s="167">
        <v>40760487</v>
      </c>
      <c r="D38" s="162">
        <v>2.3309284961674885E-2</v>
      </c>
    </row>
    <row r="39" spans="1:9" x14ac:dyDescent="0.25">
      <c r="A39" s="117">
        <v>8</v>
      </c>
      <c r="B39" s="166" t="s">
        <v>27</v>
      </c>
      <c r="C39" s="167">
        <v>35658071</v>
      </c>
      <c r="D39" s="162">
        <v>2.0391418240970363E-2</v>
      </c>
    </row>
    <row r="40" spans="1:9" x14ac:dyDescent="0.25">
      <c r="A40" s="117">
        <v>9</v>
      </c>
      <c r="B40" s="166" t="s">
        <v>13</v>
      </c>
      <c r="C40" s="167">
        <v>20540415</v>
      </c>
      <c r="D40" s="162">
        <v>1.1746238126793266E-2</v>
      </c>
    </row>
    <row r="41" spans="1:9" x14ac:dyDescent="0.25">
      <c r="A41" s="117">
        <v>10</v>
      </c>
      <c r="B41" s="166" t="s">
        <v>26</v>
      </c>
      <c r="C41" s="167">
        <v>10800357</v>
      </c>
      <c r="D41" s="162">
        <v>6.1762902636766847E-3</v>
      </c>
    </row>
    <row r="42" spans="1:9" x14ac:dyDescent="0.25">
      <c r="A42" s="117"/>
      <c r="B42" s="261" t="s">
        <v>445</v>
      </c>
      <c r="C42" s="261"/>
      <c r="D42" s="169">
        <v>0.98481839460691079</v>
      </c>
    </row>
    <row r="43" spans="1:9" x14ac:dyDescent="0.25">
      <c r="A43" s="117"/>
      <c r="B43" s="160" t="s">
        <v>65</v>
      </c>
      <c r="C43" s="214"/>
      <c r="D43" s="169">
        <v>1.5181605393089232E-2</v>
      </c>
    </row>
    <row r="44" spans="1:9" x14ac:dyDescent="0.25">
      <c r="A44" s="117">
        <v>11</v>
      </c>
      <c r="B44" s="166" t="s">
        <v>19</v>
      </c>
      <c r="C44" s="167">
        <v>7072928.9999999991</v>
      </c>
      <c r="D44" s="162">
        <v>4.0447239399935084E-3</v>
      </c>
    </row>
    <row r="45" spans="1:9" x14ac:dyDescent="0.25">
      <c r="A45" s="117">
        <v>12</v>
      </c>
      <c r="B45" s="166" t="s">
        <v>17</v>
      </c>
      <c r="C45" s="167">
        <v>6601459.9999999991</v>
      </c>
      <c r="D45" s="162">
        <v>3.7751097601728427E-3</v>
      </c>
    </row>
    <row r="46" spans="1:9" x14ac:dyDescent="0.25">
      <c r="A46" s="117">
        <v>13</v>
      </c>
      <c r="B46" s="166" t="s">
        <v>28</v>
      </c>
      <c r="C46" s="167">
        <v>4438487</v>
      </c>
      <c r="D46" s="162">
        <v>2.5381923989693618E-3</v>
      </c>
    </row>
    <row r="47" spans="1:9" x14ac:dyDescent="0.25">
      <c r="A47" s="117">
        <v>14</v>
      </c>
      <c r="B47" s="166" t="s">
        <v>24</v>
      </c>
      <c r="C47" s="167">
        <v>3406430</v>
      </c>
      <c r="D47" s="162">
        <v>1.9480004635861732E-3</v>
      </c>
      <c r="I47" s="199"/>
    </row>
    <row r="48" spans="1:9" x14ac:dyDescent="0.25">
      <c r="A48" s="117">
        <v>15</v>
      </c>
      <c r="B48" s="166" t="s">
        <v>18</v>
      </c>
      <c r="C48" s="167">
        <v>3295612</v>
      </c>
      <c r="D48" s="162">
        <v>1.8846281015022048E-3</v>
      </c>
    </row>
    <row r="49" spans="1:4" x14ac:dyDescent="0.25">
      <c r="A49" s="117">
        <v>16</v>
      </c>
      <c r="B49" s="166" t="s">
        <v>16</v>
      </c>
      <c r="C49" s="167">
        <v>1249697</v>
      </c>
      <c r="D49" s="162">
        <v>7.1465150769052933E-4</v>
      </c>
    </row>
    <row r="50" spans="1:4" x14ac:dyDescent="0.25">
      <c r="A50" s="117">
        <v>17</v>
      </c>
      <c r="B50" s="166" t="s">
        <v>23</v>
      </c>
      <c r="C50" s="167">
        <v>357242</v>
      </c>
      <c r="D50" s="162">
        <v>2.0429234759336069E-4</v>
      </c>
    </row>
    <row r="51" spans="1:4" x14ac:dyDescent="0.25">
      <c r="A51" s="117">
        <v>18</v>
      </c>
      <c r="B51" s="166" t="s">
        <v>29</v>
      </c>
      <c r="C51" s="167">
        <v>125917</v>
      </c>
      <c r="D51" s="162">
        <v>7.2006873581250796E-5</v>
      </c>
    </row>
    <row r="52" spans="1:4" x14ac:dyDescent="0.25">
      <c r="A52" s="117"/>
      <c r="B52" s="208" t="s">
        <v>480</v>
      </c>
      <c r="C52" s="215">
        <v>1748680282</v>
      </c>
      <c r="D52" s="216">
        <v>1</v>
      </c>
    </row>
    <row r="53" spans="1:4" x14ac:dyDescent="0.25">
      <c r="A53" s="117"/>
      <c r="D53" s="198"/>
    </row>
    <row r="54" spans="1:4" x14ac:dyDescent="0.25">
      <c r="A54" s="117"/>
      <c r="B54" s="118"/>
      <c r="C54" s="118"/>
      <c r="D54" s="118"/>
    </row>
    <row r="56" spans="1:4" x14ac:dyDescent="0.25">
      <c r="C56" s="100"/>
    </row>
  </sheetData>
  <mergeCells count="4">
    <mergeCell ref="C4:D4"/>
    <mergeCell ref="B16:C16"/>
    <mergeCell ref="C30:D30"/>
    <mergeCell ref="B42:C42"/>
  </mergeCell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D802-3AFB-43F4-9C51-E4223D9F0E4C}">
  <dimension ref="A1:Z39"/>
  <sheetViews>
    <sheetView zoomScaleNormal="100" workbookViewId="0">
      <selection activeCell="E17" sqref="E17"/>
    </sheetView>
  </sheetViews>
  <sheetFormatPr defaultColWidth="9.140625" defaultRowHeight="15" x14ac:dyDescent="0.25"/>
  <cols>
    <col min="1" max="1" width="9.140625" style="94"/>
    <col min="2" max="3" width="19" style="94" bestFit="1" customWidth="1"/>
    <col min="4" max="4" width="15.28515625" style="94" bestFit="1" customWidth="1"/>
    <col min="5" max="8" width="13.28515625" style="94" bestFit="1" customWidth="1"/>
    <col min="9" max="10" width="14.28515625" style="94" bestFit="1" customWidth="1"/>
    <col min="11" max="11" width="15.28515625" style="94" bestFit="1" customWidth="1"/>
    <col min="12" max="13" width="11.5703125" style="94" bestFit="1" customWidth="1"/>
    <col min="14" max="14" width="14.28515625" style="94" bestFit="1" customWidth="1"/>
    <col min="15" max="15" width="13.28515625" style="94" bestFit="1" customWidth="1"/>
    <col min="16" max="16" width="14.28515625" style="94" bestFit="1" customWidth="1"/>
    <col min="17" max="17" width="13.28515625" style="94" bestFit="1" customWidth="1"/>
    <col min="18" max="18" width="10.5703125" style="94" bestFit="1" customWidth="1"/>
    <col min="19" max="19" width="13.28515625" style="94" bestFit="1" customWidth="1"/>
    <col min="20" max="20" width="15.28515625" style="94" bestFit="1" customWidth="1"/>
    <col min="21" max="16384" width="9.140625" style="94"/>
  </cols>
  <sheetData>
    <row r="1" spans="1:20" s="95" customFormat="1" x14ac:dyDescent="0.25"/>
    <row r="2" spans="1:20" x14ac:dyDescent="0.25">
      <c r="C2" s="9" t="s">
        <v>481</v>
      </c>
    </row>
    <row r="3" spans="1:20" x14ac:dyDescent="0.25">
      <c r="C3" s="9"/>
    </row>
    <row r="4" spans="1:20" s="118" customFormat="1" x14ac:dyDescent="0.25">
      <c r="B4" s="217" t="s">
        <v>450</v>
      </c>
      <c r="C4" s="217" t="s">
        <v>451</v>
      </c>
      <c r="D4" s="217" t="s">
        <v>166</v>
      </c>
      <c r="E4" s="217" t="s">
        <v>452</v>
      </c>
      <c r="F4" s="217" t="s">
        <v>453</v>
      </c>
      <c r="G4" s="217" t="s">
        <v>454</v>
      </c>
      <c r="H4" s="217" t="s">
        <v>455</v>
      </c>
      <c r="I4" s="217" t="s">
        <v>456</v>
      </c>
      <c r="J4" s="217" t="s">
        <v>457</v>
      </c>
      <c r="K4" s="217" t="s">
        <v>458</v>
      </c>
      <c r="L4" s="217" t="s">
        <v>459</v>
      </c>
      <c r="M4" s="217" t="s">
        <v>460</v>
      </c>
      <c r="N4" s="217" t="s">
        <v>461</v>
      </c>
      <c r="O4" s="217" t="s">
        <v>462</v>
      </c>
      <c r="P4" s="217" t="s">
        <v>463</v>
      </c>
      <c r="Q4" s="217" t="s">
        <v>464</v>
      </c>
      <c r="R4" s="217" t="s">
        <v>465</v>
      </c>
      <c r="S4" s="217" t="s">
        <v>466</v>
      </c>
      <c r="T4" s="106" t="s">
        <v>482</v>
      </c>
    </row>
    <row r="5" spans="1:20" s="118" customFormat="1" x14ac:dyDescent="0.25">
      <c r="A5" s="106">
        <v>2024</v>
      </c>
      <c r="B5" s="145">
        <v>19369789</v>
      </c>
      <c r="C5" s="145">
        <v>96426381</v>
      </c>
      <c r="D5" s="145">
        <v>503587989</v>
      </c>
      <c r="E5" s="176">
        <v>1287024</v>
      </c>
      <c r="F5" s="145">
        <v>15754685</v>
      </c>
      <c r="G5" s="176">
        <v>3793762</v>
      </c>
      <c r="H5" s="145">
        <v>6554690</v>
      </c>
      <c r="I5" s="176">
        <v>267003997.00000003</v>
      </c>
      <c r="J5" s="145">
        <v>86823318</v>
      </c>
      <c r="K5" s="145">
        <v>619406826</v>
      </c>
      <c r="L5" s="145">
        <v>365725</v>
      </c>
      <c r="M5" s="145">
        <v>2911900</v>
      </c>
      <c r="N5" s="145">
        <v>93759896</v>
      </c>
      <c r="O5" s="145">
        <v>10970512</v>
      </c>
      <c r="P5" s="145">
        <v>48721417</v>
      </c>
      <c r="Q5" s="145">
        <v>5452959</v>
      </c>
      <c r="R5" s="145">
        <v>86714</v>
      </c>
      <c r="S5" s="145">
        <v>38665151</v>
      </c>
      <c r="T5" s="188">
        <v>1820942735</v>
      </c>
    </row>
    <row r="6" spans="1:20" s="118" customFormat="1" ht="15" customHeight="1" x14ac:dyDescent="0.25">
      <c r="A6" s="106">
        <v>2023</v>
      </c>
      <c r="B6" s="145">
        <v>20540415</v>
      </c>
      <c r="C6" s="145">
        <v>84555759</v>
      </c>
      <c r="D6" s="145">
        <v>419635317</v>
      </c>
      <c r="E6" s="145">
        <v>1249697</v>
      </c>
      <c r="F6" s="145">
        <v>6601459.9999999991</v>
      </c>
      <c r="G6" s="145">
        <v>3295612</v>
      </c>
      <c r="H6" s="145">
        <v>7072928.9999999991</v>
      </c>
      <c r="I6" s="195">
        <v>237272130</v>
      </c>
      <c r="J6" s="145">
        <v>85147697</v>
      </c>
      <c r="K6" s="145">
        <v>697606686</v>
      </c>
      <c r="L6" s="145">
        <v>357242</v>
      </c>
      <c r="M6" s="145">
        <v>3406430</v>
      </c>
      <c r="N6" s="145">
        <v>90155589</v>
      </c>
      <c r="O6" s="145">
        <v>10800357</v>
      </c>
      <c r="P6" s="145">
        <v>35658071</v>
      </c>
      <c r="Q6" s="145">
        <v>4438487</v>
      </c>
      <c r="R6" s="145">
        <v>125917</v>
      </c>
      <c r="S6" s="145">
        <v>40760487</v>
      </c>
      <c r="T6" s="188">
        <v>1748680282</v>
      </c>
    </row>
    <row r="7" spans="1:20" s="100" customFormat="1" x14ac:dyDescent="0.25">
      <c r="A7" s="152" t="s">
        <v>483</v>
      </c>
      <c r="B7" s="146">
        <f>(B5-B6)/B6</f>
        <v>-5.6991350953717344E-2</v>
      </c>
      <c r="C7" s="146">
        <f>(C5-C6)/C6</f>
        <v>0.14038809585991655</v>
      </c>
      <c r="D7" s="146">
        <f>(D5-D6)/D6</f>
        <v>0.20006102584544855</v>
      </c>
      <c r="E7" s="146">
        <f>(E5-E6)/E6</f>
        <v>2.9868840206866143E-2</v>
      </c>
      <c r="F7" s="146">
        <f t="shared" ref="F7:T7" si="0">(F5-F6)/F6</f>
        <v>1.386545552044548</v>
      </c>
      <c r="G7" s="146">
        <f t="shared" si="0"/>
        <v>0.15115553651340025</v>
      </c>
      <c r="H7" s="146">
        <f t="shared" si="0"/>
        <v>-7.3270776505744525E-2</v>
      </c>
      <c r="I7" s="146">
        <f t="shared" si="0"/>
        <v>0.12530703458514084</v>
      </c>
      <c r="J7" s="146">
        <f t="shared" si="0"/>
        <v>1.9678993784177156E-2</v>
      </c>
      <c r="K7" s="146">
        <f t="shared" si="0"/>
        <v>-0.11209734879175169</v>
      </c>
      <c r="L7" s="146">
        <f t="shared" si="0"/>
        <v>2.3745808163653771E-2</v>
      </c>
      <c r="M7" s="146">
        <f t="shared" si="0"/>
        <v>-0.14517544760937404</v>
      </c>
      <c r="N7" s="146">
        <f t="shared" si="0"/>
        <v>3.9978741639633678E-2</v>
      </c>
      <c r="O7" s="146">
        <f t="shared" si="0"/>
        <v>1.5754571816468659E-2</v>
      </c>
      <c r="P7" s="146">
        <f t="shared" si="0"/>
        <v>0.3663503278121803</v>
      </c>
      <c r="Q7" s="146">
        <f t="shared" si="0"/>
        <v>0.22856257098421151</v>
      </c>
      <c r="R7" s="146">
        <f t="shared" si="0"/>
        <v>-0.31134000968892206</v>
      </c>
      <c r="S7" s="146">
        <f t="shared" si="0"/>
        <v>-5.1406059010040778E-2</v>
      </c>
      <c r="T7" s="146">
        <f t="shared" si="0"/>
        <v>4.1323993724771697E-2</v>
      </c>
    </row>
    <row r="8" spans="1:20" s="100" customFormat="1" x14ac:dyDescent="0.25"/>
    <row r="11" spans="1:20" x14ac:dyDescent="0.25">
      <c r="B11" s="242"/>
      <c r="C11" s="242"/>
      <c r="D11" s="100"/>
      <c r="N11" s="125"/>
    </row>
    <row r="12" spans="1:20" x14ac:dyDescent="0.25">
      <c r="B12" s="242"/>
      <c r="C12" s="242"/>
      <c r="D12" s="100"/>
      <c r="N12" s="128"/>
    </row>
    <row r="13" spans="1:20" x14ac:dyDescent="0.25">
      <c r="B13" s="242"/>
      <c r="C13" s="242"/>
      <c r="D13" s="100"/>
    </row>
    <row r="14" spans="1:20" x14ac:dyDescent="0.25">
      <c r="B14" s="242"/>
      <c r="C14" s="242"/>
      <c r="D14" s="100"/>
    </row>
    <row r="15" spans="1:20" x14ac:dyDescent="0.25">
      <c r="B15" s="242"/>
      <c r="C15" s="242"/>
      <c r="D15" s="100"/>
    </row>
    <row r="16" spans="1:20" x14ac:dyDescent="0.25">
      <c r="B16" s="242"/>
      <c r="C16" s="242"/>
      <c r="D16" s="100"/>
    </row>
    <row r="17" spans="2:4" x14ac:dyDescent="0.25">
      <c r="B17" s="242"/>
      <c r="C17" s="242"/>
      <c r="D17" s="100"/>
    </row>
    <row r="18" spans="2:4" x14ac:dyDescent="0.25">
      <c r="B18" s="242"/>
      <c r="C18" s="242"/>
      <c r="D18" s="100"/>
    </row>
    <row r="19" spans="2:4" x14ac:dyDescent="0.25">
      <c r="B19" s="242"/>
      <c r="C19" s="242"/>
      <c r="D19" s="100"/>
    </row>
    <row r="20" spans="2:4" x14ac:dyDescent="0.25">
      <c r="B20" s="242"/>
      <c r="C20" s="242"/>
      <c r="D20" s="100"/>
    </row>
    <row r="21" spans="2:4" x14ac:dyDescent="0.25">
      <c r="B21" s="242"/>
      <c r="C21" s="242"/>
      <c r="D21" s="100"/>
    </row>
    <row r="22" spans="2:4" x14ac:dyDescent="0.25">
      <c r="B22" s="242"/>
      <c r="C22" s="242"/>
      <c r="D22" s="100"/>
    </row>
    <row r="23" spans="2:4" x14ac:dyDescent="0.25">
      <c r="B23" s="242"/>
      <c r="C23" s="242"/>
      <c r="D23" s="100"/>
    </row>
    <row r="24" spans="2:4" x14ac:dyDescent="0.25">
      <c r="B24" s="242"/>
      <c r="C24" s="242"/>
      <c r="D24" s="100"/>
    </row>
    <row r="25" spans="2:4" x14ac:dyDescent="0.25">
      <c r="B25" s="242"/>
      <c r="C25" s="242"/>
      <c r="D25" s="100"/>
    </row>
    <row r="26" spans="2:4" x14ac:dyDescent="0.25">
      <c r="B26" s="242"/>
      <c r="C26" s="242"/>
      <c r="D26" s="100"/>
    </row>
    <row r="27" spans="2:4" x14ac:dyDescent="0.25">
      <c r="B27" s="242"/>
      <c r="C27" s="242"/>
      <c r="D27" s="100"/>
    </row>
    <row r="28" spans="2:4" x14ac:dyDescent="0.25">
      <c r="B28" s="242"/>
      <c r="C28" s="242"/>
      <c r="D28" s="100"/>
    </row>
    <row r="29" spans="2:4" x14ac:dyDescent="0.25">
      <c r="B29" s="242"/>
      <c r="C29" s="242"/>
      <c r="D29" s="100"/>
    </row>
    <row r="37" spans="6:26" x14ac:dyDescent="0.25">
      <c r="F37" s="95"/>
      <c r="G37" s="95"/>
      <c r="H37" s="95"/>
      <c r="I37" s="95"/>
      <c r="J37" s="95"/>
      <c r="K37" s="95"/>
      <c r="L37" s="95"/>
      <c r="M37" s="95"/>
      <c r="N37" s="95"/>
      <c r="O37" s="95"/>
      <c r="P37" s="95"/>
      <c r="Q37" s="95"/>
      <c r="R37" s="95"/>
      <c r="S37" s="95"/>
      <c r="T37" s="95"/>
      <c r="U37" s="95"/>
      <c r="V37" s="95"/>
      <c r="W37" s="95"/>
      <c r="X37" s="95"/>
      <c r="Z37" s="95"/>
    </row>
    <row r="38" spans="6:26" x14ac:dyDescent="0.25">
      <c r="F38" s="95"/>
      <c r="G38" s="95"/>
      <c r="H38" s="95"/>
      <c r="I38" s="95"/>
      <c r="J38" s="95"/>
      <c r="K38" s="95"/>
      <c r="L38" s="95"/>
      <c r="M38" s="95"/>
      <c r="N38" s="95"/>
      <c r="O38" s="95"/>
      <c r="P38" s="95"/>
      <c r="Q38" s="95"/>
      <c r="R38" s="95"/>
      <c r="S38" s="95"/>
      <c r="T38" s="95"/>
      <c r="U38" s="95"/>
      <c r="V38" s="95"/>
      <c r="W38" s="95"/>
      <c r="X38" s="95"/>
      <c r="Z38" s="95"/>
    </row>
    <row r="39" spans="6:26" x14ac:dyDescent="0.25">
      <c r="F39" s="95"/>
      <c r="G39" s="95"/>
      <c r="H39" s="95"/>
      <c r="I39" s="95"/>
      <c r="J39" s="95"/>
      <c r="K39" s="95"/>
      <c r="L39" s="95"/>
      <c r="M39" s="95"/>
      <c r="N39" s="95"/>
      <c r="O39" s="95"/>
      <c r="P39" s="95"/>
      <c r="Q39" s="95"/>
      <c r="R39" s="95"/>
      <c r="S39" s="95"/>
      <c r="T39" s="95"/>
      <c r="U39" s="95"/>
      <c r="V39" s="95"/>
      <c r="W39" s="95"/>
      <c r="X39" s="95"/>
      <c r="Z39" s="95"/>
    </row>
  </sheetData>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34E77-A29F-4795-B04A-24AAA7B9852F}">
  <dimension ref="A1:AA39"/>
  <sheetViews>
    <sheetView topLeftCell="A16" zoomScaleNormal="100" workbookViewId="0">
      <selection activeCell="H32" sqref="H32"/>
    </sheetView>
  </sheetViews>
  <sheetFormatPr defaultColWidth="9.140625" defaultRowHeight="15" x14ac:dyDescent="0.25"/>
  <cols>
    <col min="1" max="1" width="9.140625" style="95"/>
    <col min="2" max="2" width="13.28515625" style="94" bestFit="1" customWidth="1"/>
    <col min="3" max="4" width="14.28515625" style="94" bestFit="1" customWidth="1"/>
    <col min="5" max="5" width="9.28515625" style="94" bestFit="1" customWidth="1"/>
    <col min="6" max="6" width="8.28515625" style="94" customWidth="1"/>
    <col min="7" max="8" width="11.5703125" style="94" bestFit="1" customWidth="1"/>
    <col min="9" max="10" width="14.28515625" style="94" bestFit="1" customWidth="1"/>
    <col min="11" max="11" width="15.28515625" style="94" bestFit="1" customWidth="1"/>
    <col min="12" max="12" width="11.5703125" style="94" bestFit="1" customWidth="1"/>
    <col min="13" max="13" width="13.28515625" style="94" bestFit="1" customWidth="1"/>
    <col min="14" max="14" width="16.85546875" style="94" bestFit="1" customWidth="1"/>
    <col min="15" max="16" width="14.28515625" style="94" bestFit="1" customWidth="1"/>
    <col min="17" max="17" width="13.28515625" style="94" bestFit="1" customWidth="1"/>
    <col min="18" max="18" width="10.140625" style="94" bestFit="1" customWidth="1"/>
    <col min="19" max="19" width="13.28515625" style="94" bestFit="1" customWidth="1"/>
    <col min="20" max="20" width="14.28515625" style="94" bestFit="1" customWidth="1"/>
    <col min="21" max="16384" width="9.140625" style="94"/>
  </cols>
  <sheetData>
    <row r="1" spans="1:27" s="95" customFormat="1" x14ac:dyDescent="0.25"/>
    <row r="2" spans="1:27" x14ac:dyDescent="0.25">
      <c r="C2" s="9" t="s">
        <v>484</v>
      </c>
      <c r="D2" s="9"/>
      <c r="E2" s="9"/>
      <c r="F2" s="9"/>
      <c r="G2" s="233"/>
      <c r="H2" s="233"/>
      <c r="I2" s="233"/>
      <c r="J2" s="233"/>
      <c r="K2" s="233"/>
    </row>
    <row r="3" spans="1:27" x14ac:dyDescent="0.25">
      <c r="E3" s="218"/>
      <c r="F3" s="218"/>
      <c r="G3" s="218"/>
      <c r="H3" s="218"/>
      <c r="I3" s="218"/>
      <c r="J3" s="178"/>
      <c r="K3" s="178"/>
      <c r="L3" s="118"/>
      <c r="M3" s="118"/>
      <c r="O3" s="118"/>
      <c r="P3" s="118"/>
      <c r="Q3" s="118"/>
      <c r="R3" s="118"/>
      <c r="S3" s="118"/>
      <c r="T3" s="118"/>
      <c r="U3" s="118"/>
      <c r="V3" s="118"/>
      <c r="W3" s="118"/>
      <c r="X3" s="118"/>
      <c r="Y3" s="118"/>
      <c r="Z3" s="118"/>
      <c r="AA3" s="118"/>
    </row>
    <row r="4" spans="1:27" x14ac:dyDescent="0.25">
      <c r="A4" s="106"/>
      <c r="B4" s="106" t="s">
        <v>1</v>
      </c>
      <c r="C4" s="262">
        <v>2024</v>
      </c>
      <c r="D4" s="262"/>
      <c r="E4" s="218"/>
      <c r="F4" s="218"/>
      <c r="G4" s="218"/>
      <c r="H4" s="218"/>
      <c r="I4" s="218"/>
      <c r="J4" s="178"/>
      <c r="K4" s="219"/>
      <c r="L4" s="219"/>
      <c r="M4" s="118"/>
      <c r="O4" s="219"/>
      <c r="P4" s="219"/>
      <c r="Q4" s="219"/>
      <c r="R4" s="219"/>
      <c r="S4" s="219"/>
      <c r="T4" s="219"/>
      <c r="U4" s="219"/>
      <c r="V4" s="219"/>
      <c r="W4" s="219"/>
      <c r="X4" s="220"/>
      <c r="Y4" s="118"/>
      <c r="Z4" s="118"/>
      <c r="AA4" s="118"/>
    </row>
    <row r="5" spans="1:27" x14ac:dyDescent="0.25">
      <c r="A5" s="136" t="s">
        <v>40</v>
      </c>
      <c r="B5" s="106" t="s">
        <v>63</v>
      </c>
      <c r="C5" s="234" t="s">
        <v>443</v>
      </c>
      <c r="D5" s="234" t="s">
        <v>444</v>
      </c>
      <c r="E5" s="218"/>
      <c r="F5" s="218"/>
      <c r="G5" s="218"/>
      <c r="H5" s="218"/>
      <c r="I5" s="218"/>
      <c r="J5" s="178"/>
      <c r="K5" s="184"/>
      <c r="L5" s="154"/>
      <c r="P5" s="154"/>
      <c r="Q5" s="154"/>
      <c r="R5" s="154"/>
      <c r="S5" s="154"/>
      <c r="T5" s="154"/>
      <c r="U5" s="154"/>
      <c r="V5" s="154"/>
      <c r="W5" s="154"/>
      <c r="X5" s="198"/>
      <c r="Y5" s="118"/>
      <c r="Z5" s="118"/>
      <c r="AA5" s="118"/>
    </row>
    <row r="6" spans="1:27" x14ac:dyDescent="0.25">
      <c r="A6" s="221">
        <v>1</v>
      </c>
      <c r="B6" s="174" t="s">
        <v>22</v>
      </c>
      <c r="C6" s="222">
        <v>2060384965</v>
      </c>
      <c r="D6" s="223">
        <v>0.68867211615288837</v>
      </c>
      <c r="E6" s="218"/>
      <c r="F6" s="218"/>
      <c r="G6" s="218"/>
      <c r="H6" s="218"/>
      <c r="I6" s="218"/>
      <c r="J6" s="178"/>
      <c r="K6" s="178"/>
      <c r="L6" s="118"/>
      <c r="P6" s="118"/>
      <c r="Q6" s="118"/>
      <c r="R6" s="118"/>
      <c r="S6" s="118"/>
      <c r="T6" s="118"/>
      <c r="U6" s="118"/>
      <c r="V6" s="118"/>
      <c r="W6" s="118"/>
      <c r="X6" s="118"/>
      <c r="Y6" s="118"/>
      <c r="Z6" s="118"/>
      <c r="AA6" s="118"/>
    </row>
    <row r="7" spans="1:27" x14ac:dyDescent="0.25">
      <c r="A7" s="221">
        <v>2</v>
      </c>
      <c r="B7" s="174" t="s">
        <v>21</v>
      </c>
      <c r="C7" s="222">
        <v>259493239</v>
      </c>
      <c r="D7" s="223">
        <v>8.6734159424181792E-2</v>
      </c>
      <c r="E7" s="218"/>
      <c r="F7" s="218"/>
      <c r="G7" s="218"/>
      <c r="H7" s="218"/>
      <c r="I7" s="218"/>
      <c r="J7" s="178"/>
      <c r="K7" s="178"/>
      <c r="L7" s="118"/>
      <c r="P7" s="118"/>
      <c r="Q7" s="118"/>
      <c r="R7" s="118"/>
      <c r="S7" s="118"/>
      <c r="T7" s="118"/>
      <c r="U7" s="118"/>
      <c r="V7" s="118"/>
      <c r="W7" s="118"/>
      <c r="X7" s="118"/>
      <c r="Y7" s="118"/>
      <c r="Z7" s="118"/>
      <c r="AA7" s="118"/>
    </row>
    <row r="8" spans="1:27" x14ac:dyDescent="0.25">
      <c r="A8" s="221">
        <v>3</v>
      </c>
      <c r="B8" s="174" t="s">
        <v>15</v>
      </c>
      <c r="C8" s="222">
        <v>166403969</v>
      </c>
      <c r="D8" s="223">
        <v>5.5619593141163125E-2</v>
      </c>
      <c r="E8" s="218"/>
      <c r="F8" s="218"/>
      <c r="G8" s="218"/>
      <c r="H8" s="218"/>
      <c r="I8" s="218"/>
      <c r="J8" s="178"/>
      <c r="K8" s="178"/>
      <c r="L8" s="118"/>
      <c r="P8" s="118"/>
      <c r="Q8" s="118"/>
      <c r="R8" s="118"/>
      <c r="S8" s="118"/>
      <c r="T8" s="118"/>
      <c r="U8" s="118"/>
      <c r="V8" s="118"/>
      <c r="W8" s="118"/>
      <c r="X8" s="118"/>
      <c r="Y8" s="118"/>
      <c r="Z8" s="118"/>
      <c r="AA8" s="118"/>
    </row>
    <row r="9" spans="1:27" x14ac:dyDescent="0.25">
      <c r="A9" s="221">
        <v>4</v>
      </c>
      <c r="B9" s="174" t="s">
        <v>27</v>
      </c>
      <c r="C9" s="222">
        <v>104086054</v>
      </c>
      <c r="D9" s="223">
        <v>3.4790179644988727E-2</v>
      </c>
      <c r="E9" s="218"/>
      <c r="F9" s="218"/>
      <c r="G9" s="218"/>
      <c r="H9" s="218"/>
      <c r="I9" s="218"/>
      <c r="J9" s="178"/>
      <c r="K9" s="178"/>
      <c r="L9" s="118"/>
      <c r="P9" s="118"/>
      <c r="Q9" s="118"/>
      <c r="R9" s="118"/>
      <c r="S9" s="118"/>
      <c r="T9" s="118"/>
      <c r="U9" s="118"/>
      <c r="V9" s="118"/>
      <c r="W9" s="118"/>
      <c r="X9" s="118"/>
      <c r="Y9" s="118"/>
      <c r="Z9" s="118"/>
      <c r="AA9" s="118"/>
    </row>
    <row r="10" spans="1:27" x14ac:dyDescent="0.25">
      <c r="A10" s="221">
        <v>5</v>
      </c>
      <c r="B10" s="174" t="s">
        <v>14</v>
      </c>
      <c r="C10" s="222">
        <v>89152674</v>
      </c>
      <c r="D10" s="223">
        <v>2.9798781153631933E-2</v>
      </c>
      <c r="E10" s="218"/>
      <c r="F10" s="218"/>
      <c r="G10" s="218"/>
      <c r="H10" s="218"/>
      <c r="I10" s="218"/>
      <c r="J10" s="178"/>
      <c r="K10" s="178"/>
      <c r="L10" s="118"/>
      <c r="P10" s="118"/>
      <c r="Q10" s="118"/>
      <c r="R10" s="118"/>
      <c r="S10" s="118"/>
      <c r="T10" s="118"/>
      <c r="U10" s="118"/>
      <c r="V10" s="118"/>
      <c r="W10" s="118"/>
      <c r="X10" s="118"/>
      <c r="Y10" s="118"/>
      <c r="Z10" s="118"/>
      <c r="AA10" s="118"/>
    </row>
    <row r="11" spans="1:27" x14ac:dyDescent="0.25">
      <c r="A11" s="221">
        <v>6</v>
      </c>
      <c r="B11" s="174" t="s">
        <v>26</v>
      </c>
      <c r="C11" s="222">
        <v>77076168</v>
      </c>
      <c r="D11" s="223">
        <v>2.5762276770212957E-2</v>
      </c>
      <c r="E11" s="218"/>
      <c r="F11" s="218"/>
      <c r="G11" s="218"/>
      <c r="H11" s="218"/>
      <c r="I11" s="218"/>
      <c r="J11" s="178"/>
      <c r="K11" s="178"/>
      <c r="L11" s="118"/>
      <c r="Q11" s="118"/>
      <c r="R11" s="118"/>
      <c r="S11" s="118"/>
      <c r="T11" s="118"/>
      <c r="U11" s="118"/>
      <c r="V11" s="118"/>
      <c r="W11" s="118"/>
      <c r="X11" s="118"/>
      <c r="Y11" s="118"/>
      <c r="Z11" s="118"/>
      <c r="AA11" s="118"/>
    </row>
    <row r="12" spans="1:27" x14ac:dyDescent="0.25">
      <c r="A12" s="221">
        <v>7</v>
      </c>
      <c r="B12" s="174" t="s">
        <v>25</v>
      </c>
      <c r="C12" s="222">
        <v>75393113</v>
      </c>
      <c r="D12" s="223">
        <v>2.5199725078106378E-2</v>
      </c>
      <c r="E12" s="218"/>
      <c r="F12" s="218"/>
      <c r="G12" s="218"/>
      <c r="H12" s="218"/>
      <c r="I12" s="218"/>
      <c r="J12" s="218"/>
      <c r="K12" s="218"/>
    </row>
    <row r="13" spans="1:27" x14ac:dyDescent="0.25">
      <c r="A13" s="221">
        <v>8</v>
      </c>
      <c r="B13" s="174" t="s">
        <v>20</v>
      </c>
      <c r="C13" s="222">
        <v>72370725</v>
      </c>
      <c r="D13" s="223">
        <v>2.4189508844173077E-2</v>
      </c>
      <c r="E13" s="218"/>
      <c r="F13" s="218"/>
      <c r="G13" s="218"/>
      <c r="H13" s="218"/>
      <c r="I13" s="218"/>
      <c r="J13" s="218"/>
      <c r="K13" s="218"/>
    </row>
    <row r="14" spans="1:27" x14ac:dyDescent="0.25">
      <c r="A14" s="221">
        <v>9</v>
      </c>
      <c r="B14" s="174" t="s">
        <v>17</v>
      </c>
      <c r="C14" s="222">
        <v>35249174</v>
      </c>
      <c r="D14" s="223">
        <v>1.1781838667814862E-2</v>
      </c>
      <c r="E14" s="218"/>
      <c r="F14" s="218"/>
      <c r="G14" s="218"/>
      <c r="H14" s="218"/>
      <c r="I14" s="218"/>
      <c r="J14" s="218"/>
      <c r="K14" s="219"/>
      <c r="L14" s="219"/>
      <c r="Q14" s="219"/>
    </row>
    <row r="15" spans="1:27" x14ac:dyDescent="0.25">
      <c r="A15" s="221">
        <v>10</v>
      </c>
      <c r="B15" s="174" t="s">
        <v>28</v>
      </c>
      <c r="C15" s="222">
        <v>13404168</v>
      </c>
      <c r="D15" s="223">
        <v>4.4802679589679636E-3</v>
      </c>
      <c r="E15" s="218"/>
      <c r="F15" s="218"/>
      <c r="G15" s="218"/>
      <c r="H15" s="218"/>
      <c r="I15" s="218"/>
      <c r="J15" s="218"/>
      <c r="K15" s="218"/>
    </row>
    <row r="16" spans="1:27" x14ac:dyDescent="0.25">
      <c r="A16" s="221"/>
      <c r="B16" s="263" t="s">
        <v>445</v>
      </c>
      <c r="C16" s="263"/>
      <c r="D16" s="224">
        <v>0.98702844683612911</v>
      </c>
      <c r="E16" s="218"/>
      <c r="F16" s="218"/>
      <c r="G16" s="218"/>
      <c r="H16" s="218"/>
      <c r="I16" s="218"/>
      <c r="J16" s="218"/>
      <c r="K16" s="218"/>
    </row>
    <row r="17" spans="1:18" x14ac:dyDescent="0.25">
      <c r="A17" s="221"/>
      <c r="B17" s="225" t="s">
        <v>65</v>
      </c>
      <c r="C17" s="225"/>
      <c r="D17" s="224">
        <v>1.2971553163870862E-2</v>
      </c>
      <c r="E17" s="218"/>
      <c r="F17" s="218"/>
      <c r="G17" s="218"/>
      <c r="H17" s="218"/>
      <c r="I17" s="218"/>
      <c r="J17" s="218"/>
      <c r="K17" s="218"/>
    </row>
    <row r="18" spans="1:18" x14ac:dyDescent="0.25">
      <c r="A18" s="221">
        <v>11</v>
      </c>
      <c r="B18" s="174" t="s">
        <v>13</v>
      </c>
      <c r="C18" s="222">
        <v>13234457</v>
      </c>
      <c r="D18" s="223">
        <v>4.4235430092669148E-3</v>
      </c>
      <c r="E18" s="218"/>
      <c r="F18" s="218"/>
      <c r="G18" s="218"/>
      <c r="H18" s="218"/>
      <c r="I18" s="218"/>
      <c r="J18" s="218"/>
      <c r="K18" s="218"/>
    </row>
    <row r="19" spans="1:18" x14ac:dyDescent="0.25">
      <c r="A19" s="221">
        <v>12</v>
      </c>
      <c r="B19" s="174" t="s">
        <v>30</v>
      </c>
      <c r="C19" s="222">
        <v>9780611</v>
      </c>
      <c r="D19" s="223">
        <v>3.2691143592373365E-3</v>
      </c>
      <c r="E19" s="218"/>
      <c r="F19" s="218"/>
      <c r="G19" s="218"/>
      <c r="H19" s="218"/>
      <c r="I19" s="218"/>
      <c r="J19" s="218"/>
      <c r="K19" s="218"/>
    </row>
    <row r="20" spans="1:18" x14ac:dyDescent="0.25">
      <c r="A20" s="221">
        <v>13</v>
      </c>
      <c r="B20" s="174" t="s">
        <v>24</v>
      </c>
      <c r="C20" s="222">
        <v>5170189</v>
      </c>
      <c r="D20" s="223">
        <v>1.7281066693963113E-3</v>
      </c>
      <c r="E20" s="218"/>
      <c r="F20" s="218"/>
      <c r="G20" s="218"/>
      <c r="H20" s="218"/>
      <c r="I20" s="218"/>
      <c r="J20" s="218"/>
      <c r="K20" s="218"/>
    </row>
    <row r="21" spans="1:18" x14ac:dyDescent="0.25">
      <c r="A21" s="221">
        <v>14</v>
      </c>
      <c r="B21" s="174" t="s">
        <v>23</v>
      </c>
      <c r="C21" s="222">
        <v>4444694</v>
      </c>
      <c r="D21" s="223">
        <v>1.4856140355460445E-3</v>
      </c>
      <c r="E21" s="218"/>
      <c r="F21" s="218"/>
      <c r="G21" s="218"/>
      <c r="H21" s="218"/>
      <c r="I21" s="218"/>
      <c r="J21" s="218"/>
      <c r="K21" s="226"/>
      <c r="L21" s="100"/>
    </row>
    <row r="22" spans="1:18" x14ac:dyDescent="0.25">
      <c r="A22" s="221">
        <v>15</v>
      </c>
      <c r="B22" s="174" t="s">
        <v>19</v>
      </c>
      <c r="C22" s="222">
        <v>3990565</v>
      </c>
      <c r="D22" s="223">
        <v>1.3338239648801023E-3</v>
      </c>
      <c r="E22" s="218"/>
      <c r="F22" s="218"/>
      <c r="G22" s="218"/>
      <c r="H22" s="218"/>
      <c r="I22" s="218"/>
      <c r="J22" s="218"/>
      <c r="K22" s="227"/>
      <c r="L22" s="227"/>
      <c r="Q22" s="227"/>
      <c r="R22" s="228"/>
    </row>
    <row r="23" spans="1:18" x14ac:dyDescent="0.25">
      <c r="A23" s="221">
        <v>16</v>
      </c>
      <c r="B23" s="174" t="s">
        <v>18</v>
      </c>
      <c r="C23" s="222">
        <v>1815162</v>
      </c>
      <c r="D23" s="223">
        <v>6.0670771575947172E-4</v>
      </c>
      <c r="E23" s="218"/>
      <c r="F23" s="218"/>
      <c r="G23" s="218"/>
      <c r="H23" s="218"/>
      <c r="I23" s="218"/>
      <c r="J23" s="218"/>
      <c r="K23" s="218"/>
    </row>
    <row r="24" spans="1:18" x14ac:dyDescent="0.25">
      <c r="A24" s="221">
        <v>17</v>
      </c>
      <c r="B24" s="174" t="s">
        <v>29</v>
      </c>
      <c r="C24" s="222">
        <v>372911</v>
      </c>
      <c r="D24" s="223">
        <v>1.2464340978468057E-4</v>
      </c>
      <c r="E24" s="218"/>
      <c r="F24" s="218"/>
      <c r="G24" s="218"/>
      <c r="H24" s="218"/>
      <c r="I24" s="218"/>
      <c r="J24" s="218"/>
      <c r="K24" s="218"/>
    </row>
    <row r="25" spans="1:18" x14ac:dyDescent="0.25">
      <c r="A25" s="221">
        <v>18</v>
      </c>
      <c r="B25" s="174" t="s">
        <v>16</v>
      </c>
      <c r="C25" s="222">
        <v>0</v>
      </c>
      <c r="D25" s="223">
        <v>0</v>
      </c>
      <c r="E25" s="218"/>
      <c r="F25" s="218"/>
      <c r="G25" s="218"/>
      <c r="H25" s="218"/>
      <c r="I25" s="218"/>
      <c r="J25" s="218"/>
      <c r="K25" s="218"/>
    </row>
    <row r="26" spans="1:18" x14ac:dyDescent="0.25">
      <c r="A26" s="221"/>
      <c r="B26" s="174" t="s">
        <v>446</v>
      </c>
      <c r="C26" s="222">
        <v>2991822838</v>
      </c>
      <c r="D26" s="223">
        <f t="shared" ref="D26" si="0">C26/$C$26</f>
        <v>1</v>
      </c>
      <c r="E26" s="218"/>
      <c r="F26" s="218"/>
      <c r="G26" s="218"/>
      <c r="H26" s="218"/>
      <c r="I26" s="218"/>
      <c r="J26" s="218"/>
      <c r="K26" s="218"/>
    </row>
    <row r="27" spans="1:18" x14ac:dyDescent="0.25">
      <c r="E27" s="218"/>
      <c r="F27" s="218"/>
      <c r="G27" s="218"/>
      <c r="H27" s="218"/>
      <c r="I27" s="218"/>
      <c r="J27" s="218"/>
      <c r="K27" s="218"/>
    </row>
    <row r="28" spans="1:18" x14ac:dyDescent="0.25">
      <c r="E28" s="218"/>
      <c r="F28" s="218"/>
      <c r="G28" s="218"/>
      <c r="H28" s="218"/>
      <c r="I28" s="218"/>
      <c r="J28" s="218"/>
      <c r="K28" s="218"/>
    </row>
    <row r="29" spans="1:18" x14ac:dyDescent="0.25">
      <c r="A29" s="117"/>
      <c r="B29" s="106" t="s">
        <v>2</v>
      </c>
      <c r="C29" s="262">
        <v>2024</v>
      </c>
      <c r="D29" s="262"/>
      <c r="E29" s="218"/>
      <c r="F29" s="218"/>
      <c r="G29" s="218"/>
      <c r="H29" s="218"/>
      <c r="I29" s="218"/>
      <c r="J29" s="218"/>
      <c r="K29" s="218"/>
    </row>
    <row r="30" spans="1:18" x14ac:dyDescent="0.25">
      <c r="A30" s="136" t="s">
        <v>40</v>
      </c>
      <c r="B30" s="106" t="s">
        <v>63</v>
      </c>
      <c r="C30" s="234" t="s">
        <v>443</v>
      </c>
      <c r="D30" s="234" t="s">
        <v>444</v>
      </c>
      <c r="E30" s="218"/>
      <c r="F30" s="218"/>
      <c r="G30" s="218"/>
      <c r="H30" s="218"/>
      <c r="I30" s="218"/>
      <c r="J30" s="218"/>
      <c r="K30" s="218"/>
    </row>
    <row r="31" spans="1:18" x14ac:dyDescent="0.25">
      <c r="A31" s="95">
        <v>1</v>
      </c>
      <c r="B31" s="173" t="s">
        <v>31</v>
      </c>
      <c r="C31" s="229">
        <v>39940868</v>
      </c>
      <c r="D31" s="146">
        <f>C31/$C$33</f>
        <v>0.62727888970342982</v>
      </c>
      <c r="E31" s="218"/>
      <c r="F31" s="218"/>
      <c r="G31" s="218"/>
      <c r="H31" s="218"/>
      <c r="I31" s="218"/>
      <c r="J31" s="218"/>
      <c r="K31" s="218"/>
    </row>
    <row r="32" spans="1:18" x14ac:dyDescent="0.25">
      <c r="A32" s="95">
        <v>2</v>
      </c>
      <c r="B32" s="173" t="s">
        <v>33</v>
      </c>
      <c r="C32" s="229">
        <v>23732354</v>
      </c>
      <c r="D32" s="146">
        <f>C32/$C$33</f>
        <v>0.37272111029657018</v>
      </c>
      <c r="E32" s="218"/>
      <c r="F32" s="218"/>
      <c r="G32" s="218"/>
      <c r="H32" s="218"/>
      <c r="I32" s="218"/>
      <c r="J32" s="218"/>
      <c r="K32" s="218"/>
    </row>
    <row r="33" spans="2:14" x14ac:dyDescent="0.25">
      <c r="B33" s="174" t="s">
        <v>485</v>
      </c>
      <c r="C33" s="229">
        <v>63673222</v>
      </c>
      <c r="D33" s="100"/>
      <c r="E33" s="218"/>
      <c r="F33" s="218"/>
      <c r="G33" s="218"/>
      <c r="H33" s="218"/>
      <c r="I33" s="218"/>
      <c r="J33" s="218"/>
      <c r="K33" s="218"/>
    </row>
    <row r="34" spans="2:14" x14ac:dyDescent="0.25">
      <c r="D34" s="100"/>
      <c r="E34" s="218"/>
      <c r="F34" s="218"/>
      <c r="G34" s="218"/>
      <c r="H34" s="218"/>
      <c r="I34" s="218"/>
      <c r="J34" s="218"/>
      <c r="K34" s="218"/>
    </row>
    <row r="37" spans="2:14" x14ac:dyDescent="0.25">
      <c r="C37" s="131"/>
    </row>
    <row r="38" spans="2:14" x14ac:dyDescent="0.25">
      <c r="C38" s="230"/>
      <c r="N38" s="138"/>
    </row>
    <row r="39" spans="2:14" x14ac:dyDescent="0.25">
      <c r="B39" s="231"/>
      <c r="C39" s="231"/>
      <c r="D39" s="231"/>
    </row>
  </sheetData>
  <mergeCells count="3">
    <mergeCell ref="C4:D4"/>
    <mergeCell ref="B16:C16"/>
    <mergeCell ref="C29:D2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17E96-B867-4534-960E-6078CCAEDD54}">
  <dimension ref="C2:G10"/>
  <sheetViews>
    <sheetView workbookViewId="0">
      <selection activeCell="H23" sqref="H23"/>
    </sheetView>
  </sheetViews>
  <sheetFormatPr defaultRowHeight="15" x14ac:dyDescent="0.25"/>
  <cols>
    <col min="4" max="7" width="10.140625" bestFit="1" customWidth="1"/>
  </cols>
  <sheetData>
    <row r="2" spans="3:7" x14ac:dyDescent="0.25">
      <c r="C2" s="9" t="s">
        <v>82</v>
      </c>
    </row>
    <row r="4" spans="3:7" x14ac:dyDescent="0.25">
      <c r="D4" s="1">
        <v>2021</v>
      </c>
      <c r="E4" s="1">
        <v>2022</v>
      </c>
      <c r="F4" s="1">
        <v>2023</v>
      </c>
      <c r="G4" s="1">
        <v>2024</v>
      </c>
    </row>
    <row r="5" spans="3:7" x14ac:dyDescent="0.25">
      <c r="C5" s="12" t="s">
        <v>1</v>
      </c>
      <c r="D5" s="3">
        <v>13359862</v>
      </c>
      <c r="E5" s="4">
        <v>14117409</v>
      </c>
      <c r="F5" s="4">
        <v>14339641</v>
      </c>
      <c r="G5" s="4">
        <v>13938164.000000002</v>
      </c>
    </row>
    <row r="6" spans="3:7" x14ac:dyDescent="0.25">
      <c r="C6" s="12" t="s">
        <v>2</v>
      </c>
      <c r="D6" s="4">
        <v>1450565</v>
      </c>
      <c r="E6" s="4">
        <v>1401573</v>
      </c>
      <c r="F6" s="4">
        <v>1819966.9999999998</v>
      </c>
      <c r="G6" s="4">
        <v>2061174</v>
      </c>
    </row>
    <row r="7" spans="3:7" x14ac:dyDescent="0.25">
      <c r="C7" s="12" t="s">
        <v>3</v>
      </c>
      <c r="D7" s="18">
        <v>14810427</v>
      </c>
      <c r="E7" s="18">
        <v>15518982</v>
      </c>
      <c r="F7" s="18">
        <v>16159608</v>
      </c>
      <c r="G7" s="18">
        <v>15999338.000000002</v>
      </c>
    </row>
    <row r="9" spans="3:7" x14ac:dyDescent="0.25">
      <c r="C9" s="8" t="s">
        <v>7</v>
      </c>
    </row>
    <row r="10" spans="3:7" x14ac:dyDescent="0.25">
      <c r="C10" s="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86</vt:i4>
      </vt:variant>
      <vt:variant>
        <vt:lpstr>Named Ranges</vt:lpstr>
      </vt:variant>
      <vt:variant>
        <vt:i4>23</vt:i4>
      </vt:variant>
    </vt:vector>
  </HeadingPairs>
  <TitlesOfParts>
    <vt:vector size="109" baseType="lpstr">
      <vt:lpstr>PBS soc. autorizate ASF</vt:lpstr>
      <vt:lpstr>PBS pe clase</vt:lpstr>
      <vt:lpstr>Cote de piață societăți_AG+AV</vt:lpstr>
      <vt:lpstr>Cote de piață societăți_AG</vt:lpstr>
      <vt:lpstr>Structura pe clase_AG</vt:lpstr>
      <vt:lpstr>Cote de piață societăți_AV</vt:lpstr>
      <vt:lpstr>Structura pe clase_AV</vt:lpstr>
      <vt:lpstr>PBS_AV_societati</vt:lpstr>
      <vt:lpstr>Total contracte</vt:lpstr>
      <vt:lpstr>Contracte_AG</vt:lpstr>
      <vt:lpstr>Contracte_AV</vt:lpstr>
      <vt:lpstr>IBP_total</vt:lpstr>
      <vt:lpstr>IBP_AV_societati_clase</vt:lpstr>
      <vt:lpstr>IBP_FGA</vt:lpstr>
      <vt:lpstr>Rez tehnice brute_AG_12.24</vt:lpstr>
      <vt:lpstr>Rez tehnice brute_AG_09.24</vt:lpstr>
      <vt:lpstr>Rez tehnice brute_AG_06.24</vt:lpstr>
      <vt:lpstr>Rez tehnice brute_AG_03.24</vt:lpstr>
      <vt:lpstr>Rez tehnice brute_AG_12.23</vt:lpstr>
      <vt:lpstr>Rez tehnice brute_AV_12.24</vt:lpstr>
      <vt:lpstr>Rez tehnice brute_AV_09.24</vt:lpstr>
      <vt:lpstr>Rez tehnice brute_AV_06.24</vt:lpstr>
      <vt:lpstr>Rez tehnice brute_AV_03.24</vt:lpstr>
      <vt:lpstr>Rez tehnice brute_AV_12.23</vt:lpstr>
      <vt:lpstr>Reasigurare_PBS_AG</vt:lpstr>
      <vt:lpstr>Reasigurare_IBP_AG</vt:lpstr>
      <vt:lpstr>Reasigurare_rez tehn nete_AG</vt:lpstr>
      <vt:lpstr>Reasigurare_PBS_AV</vt:lpstr>
      <vt:lpstr>Reasigurare_IBP_AV</vt:lpstr>
      <vt:lpstr>Reasigurare_rez tehn nete_AV</vt:lpstr>
      <vt:lpstr>Indicator de lichiditate</vt:lpstr>
      <vt:lpstr>SCR+MCR</vt:lpstr>
      <vt:lpstr>A3_nr contracte+cote piață</vt:lpstr>
      <vt:lpstr>Cote piață_RCA</vt:lpstr>
      <vt:lpstr>RCA_nr contracte</vt:lpstr>
      <vt:lpstr>RCA_PF_PJ</vt:lpstr>
      <vt:lpstr>Prima medie RCA</vt:lpstr>
      <vt:lpstr>Prima medie RCA ctr</vt:lpstr>
      <vt:lpstr>IBP_RCA_VC</vt:lpstr>
      <vt:lpstr>IBP_RCA_DM</vt:lpstr>
      <vt:lpstr>VC</vt:lpstr>
      <vt:lpstr>DM</vt:lpstr>
      <vt:lpstr>Dauna medie RCA_VC</vt:lpstr>
      <vt:lpstr>Dauna medie RCA_DM</vt:lpstr>
      <vt:lpstr>IBNR RBNS</vt:lpstr>
      <vt:lpstr>Asig Facultative Locuinte</vt:lpstr>
      <vt:lpstr>Asig Obligatorii Locuinte</vt:lpstr>
      <vt:lpstr>Asig Locuinte_total</vt:lpstr>
      <vt:lpstr>Asig de sănătate</vt:lpstr>
      <vt:lpstr>Asig de garanții</vt:lpstr>
      <vt:lpstr>Sucursale_PBS_total</vt:lpstr>
      <vt:lpstr>Sucursale_PBS_pe clase</vt:lpstr>
      <vt:lpstr>PBS clase societati+sucursale</vt:lpstr>
      <vt:lpstr>Sucursale_IBP_total</vt:lpstr>
      <vt:lpstr>Sucursale_IBP_pe clase</vt:lpstr>
      <vt:lpstr>Canale de distribuție</vt:lpstr>
      <vt:lpstr>Companii brokeraj- grad distrib</vt:lpstr>
      <vt:lpstr>Top 10 companii de brokeraj</vt:lpstr>
      <vt:lpstr>Top 10 comp brk_ A10</vt:lpstr>
      <vt:lpstr>Top 10 comp brk_ A3</vt:lpstr>
      <vt:lpstr>Top 10 comp brk_ A8</vt:lpstr>
      <vt:lpstr>Top 10 comp brk_ A2</vt:lpstr>
      <vt:lpstr>Top 10 comp brk_ A15</vt:lpstr>
      <vt:lpstr>Top 10 comp brk_ A9</vt:lpstr>
      <vt:lpstr>Top 10 comp brk_A13</vt:lpstr>
      <vt:lpstr>Top 10 comp brokeraj_clase AG</vt:lpstr>
      <vt:lpstr>Top 10 comp brok_AV</vt:lpstr>
      <vt:lpstr>Volum prime distribuite_AV</vt:lpstr>
      <vt:lpstr>Cota de piata brk C1</vt:lpstr>
      <vt:lpstr>Cota de piata brk C3</vt:lpstr>
      <vt:lpstr>Venituri activit de distrib</vt:lpstr>
      <vt:lpstr>Top 10 comp brk_venituri_AG</vt:lpstr>
      <vt:lpstr>Top 10 comp brk_venituri_A10</vt:lpstr>
      <vt:lpstr>Top 10 comp brk_venituri_A3</vt:lpstr>
      <vt:lpstr>Top 10 comp brk_venituri_AV</vt:lpstr>
      <vt:lpstr>Top 10 comp brk_venituri_C1</vt:lpstr>
      <vt:lpstr>Top 10 comp brk_venituri_C3</vt:lpstr>
      <vt:lpstr>Datorii activ distributie</vt:lpstr>
      <vt:lpstr>Creante activ distributie</vt:lpstr>
      <vt:lpstr>Total prime distribuite FOS_FOE</vt:lpstr>
      <vt:lpstr>Companii brokeraj_AG</vt:lpstr>
      <vt:lpstr>Companii brokeraj dinamica AG</vt:lpstr>
      <vt:lpstr>Companii brokeraj_AV</vt:lpstr>
      <vt:lpstr>Companii brokeraj_venituri AG</vt:lpstr>
      <vt:lpstr>Companii brok dinamica venituri</vt:lpstr>
      <vt:lpstr>Companii brok FOS_FOE</vt:lpstr>
      <vt:lpstr>'Top 10 companii de brokeraj'!_Toc168056713</vt:lpstr>
      <vt:lpstr>'Top 10 comp brk_ A10'!_Toc168056714</vt:lpstr>
      <vt:lpstr>'Top 10 comp brk_ A3'!_Toc168056715</vt:lpstr>
      <vt:lpstr>'Top 10 comp brk_ A8'!_Toc168056716</vt:lpstr>
      <vt:lpstr>'Top 10 comp brk_ A2'!_Toc168056717</vt:lpstr>
      <vt:lpstr>'Top 10 comp brk_ A15'!_Toc168056718</vt:lpstr>
      <vt:lpstr>'Top 10 comp brk_ A9'!_Toc168056719</vt:lpstr>
      <vt:lpstr>'Top 10 comp brk_A13'!_Toc168056720</vt:lpstr>
      <vt:lpstr>'Top 10 comp brokeraj_clase AG'!_Toc168056721</vt:lpstr>
      <vt:lpstr>'Volum prime distribuite_AV'!_Toc168056722</vt:lpstr>
      <vt:lpstr>'Top 10 comp brok_AV'!_Toc168056723</vt:lpstr>
      <vt:lpstr>'Cota de piata brk C1'!_Toc168056724</vt:lpstr>
      <vt:lpstr>'Cota de piata brk C3'!_Toc168056725</vt:lpstr>
      <vt:lpstr>'Venituri activit de distrib'!_Toc168056726</vt:lpstr>
      <vt:lpstr>'Top 10 comp brk_venituri_AG'!_Toc168056727</vt:lpstr>
      <vt:lpstr>'Top 10 comp brk_venituri_A10'!_Toc168056728</vt:lpstr>
      <vt:lpstr>'Top 10 comp brk_venituri_A3'!_Toc168056729</vt:lpstr>
      <vt:lpstr>'Top 10 comp brk_venituri_AV'!_Toc168056730</vt:lpstr>
      <vt:lpstr>'Top 10 comp brk_venituri_C1'!_Toc168056731</vt:lpstr>
      <vt:lpstr>'Top 10 comp brk_venituri_C3'!_Toc168056732</vt:lpstr>
      <vt:lpstr>'Datorii activ distributie'!_Toc168056733</vt:lpstr>
      <vt:lpstr>'Creante activ distributie'!_Toc168056734</vt:lpstr>
      <vt:lpstr>'Total prime distribuite FOS_FOE'!_Toc168056735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2025-04-08T07:05:57Z</dcterms:modified>
</cp:coreProperties>
</file>