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6" tabRatio="850" firstSheet="65" activeTab="84"/>
  </bookViews>
  <sheets>
    <sheet name="PBS soc. autorizate ASF" sheetId="1" r:id="rId1"/>
    <sheet name="PBS pe clase" sheetId="2" r:id="rId2"/>
    <sheet name="Cote de piață societăți_AG+AV" sheetId="3" r:id="rId3"/>
    <sheet name="Cote de piață societăți+sucursa" sheetId="88" r:id="rId4"/>
    <sheet name="Cote de piață societăți_AG" sheetId="4" r:id="rId5"/>
    <sheet name="Structura pe clase_AG" sheetId="6" r:id="rId6"/>
    <sheet name="Cote de piață societăți_AV" sheetId="5" r:id="rId7"/>
    <sheet name="Structura pe clase_AV" sheetId="7" r:id="rId8"/>
    <sheet name="PBS_AV_societati" sheetId="8" r:id="rId9"/>
    <sheet name="Total contracte" sheetId="9" r:id="rId10"/>
    <sheet name="Contracte_AG" sheetId="10" r:id="rId11"/>
    <sheet name="Contracte_AV" sheetId="11" r:id="rId12"/>
    <sheet name="IBP_total" sheetId="12" r:id="rId13"/>
    <sheet name="IBP_AV_societati_clase" sheetId="13" r:id="rId14"/>
    <sheet name="IBP_FGA" sheetId="14" r:id="rId15"/>
    <sheet name="Rez tehnice brute_AG_03.26" sheetId="212" r:id="rId16"/>
    <sheet name="Rez tehnice brute_AG_12.25" sheetId="181" r:id="rId17"/>
    <sheet name="Rez tehnice brute_AG_09.25" sheetId="123" r:id="rId18"/>
    <sheet name="Rez tehnice brute_AG_06.25" sheetId="159" r:id="rId19"/>
    <sheet name="Rez tehnice brute_AG_03.25" sheetId="124" r:id="rId20"/>
    <sheet name="Rez tehnice brute_AV_03.26" sheetId="213" r:id="rId21"/>
    <sheet name="Rez tehnice brute_AV_12.25" sheetId="182" r:id="rId22"/>
    <sheet name="Rez tehnice brute_AV_09.25" sheetId="160" r:id="rId23"/>
    <sheet name="Rez tehnice brute_AV_06.25" sheetId="128" r:id="rId24"/>
    <sheet name="Rez tehnice brute_AV_03.25" sheetId="90" r:id="rId25"/>
    <sheet name="Reasigurare_PBS_AG" sheetId="25" r:id="rId26"/>
    <sheet name="Reasigurare_IBP_AG" sheetId="26" r:id="rId27"/>
    <sheet name="Reasigurare_rez tehn nete_AG" sheetId="27" r:id="rId28"/>
    <sheet name="Reasigurare_PBS_AV" sheetId="28" r:id="rId29"/>
    <sheet name="Reasigurare_IBP_AV" sheetId="29" r:id="rId30"/>
    <sheet name="Reasigurare_rez tehn nete_AV" sheetId="30" r:id="rId31"/>
    <sheet name="Rezultatul tehnic brut - AG" sheetId="120" r:id="rId32"/>
    <sheet name="Rezultatul tehnic net - AG" sheetId="122" r:id="rId33"/>
    <sheet name="Indicator de lichiditate" sheetId="31" r:id="rId34"/>
    <sheet name="Rata_SCR_MCR" sheetId="32" r:id="rId35"/>
    <sheet name="A3_nr contracte+cote piață" sheetId="33" r:id="rId36"/>
    <sheet name="Cote piață_RCA" sheetId="34" r:id="rId37"/>
    <sheet name="RCA_nr contracte" sheetId="35" r:id="rId38"/>
    <sheet name="RCA_PF_PJ" sheetId="36" r:id="rId39"/>
    <sheet name="Prima medie RCA" sheetId="37" r:id="rId40"/>
    <sheet name="Prima medie RCA ctr" sheetId="38" r:id="rId41"/>
    <sheet name="IBP_RCA_VC" sheetId="39" r:id="rId42"/>
    <sheet name="IBP_RCA_DM" sheetId="40" r:id="rId43"/>
    <sheet name="VC" sheetId="41" r:id="rId44"/>
    <sheet name="DM" sheetId="42" r:id="rId45"/>
    <sheet name="Dauna medie RCA_VC" sheetId="43" r:id="rId46"/>
    <sheet name="Dauna medie RCA_DM" sheetId="44" r:id="rId47"/>
    <sheet name="IBNR RBNS" sheetId="87" r:id="rId48"/>
    <sheet name="Asig Facultative Locuinte" sheetId="45" r:id="rId49"/>
    <sheet name="Asig Obligatorii Locuinte" sheetId="46" r:id="rId50"/>
    <sheet name="Asig Locuinte_total" sheetId="47" r:id="rId51"/>
    <sheet name="Asig de sănătate" sheetId="48" r:id="rId52"/>
    <sheet name="Asig de garanții" sheetId="49" r:id="rId53"/>
    <sheet name="Sucursale_PBS_total" sheetId="50" r:id="rId54"/>
    <sheet name="Sucursale_PBS_pe clase" sheetId="51" r:id="rId55"/>
    <sheet name="PBS clase societati+sucursale" sheetId="52" r:id="rId56"/>
    <sheet name="Sucursale_IBP_total" sheetId="53" r:id="rId57"/>
    <sheet name="Sucursale_IBP_pe clase" sheetId="54" r:id="rId58"/>
    <sheet name="Canale de distribuție" sheetId="55" r:id="rId59"/>
    <sheet name="Companii de brokeraj" sheetId="214" r:id="rId60"/>
    <sheet name="Top 10 companii de brokeraj" sheetId="215" r:id="rId61"/>
    <sheet name="Top 10 comp brk_ A10" sheetId="216" r:id="rId62"/>
    <sheet name="Top 10 comp brk_A3" sheetId="217" r:id="rId63"/>
    <sheet name="Top 10 comp brk_A8" sheetId="218" r:id="rId64"/>
    <sheet name="Top 10 comp brk_A2" sheetId="219" r:id="rId65"/>
    <sheet name="Top 10 comp brk_ A15" sheetId="220" r:id="rId66"/>
    <sheet name="Top 10 comp brk_ A9" sheetId="221" r:id="rId67"/>
    <sheet name="Top 10 comp brk_ A13" sheetId="222" r:id="rId68"/>
    <sheet name="Top 10 comp brk_ AG" sheetId="223" r:id="rId69"/>
    <sheet name="Volum prime distribuite_AV" sheetId="224" r:id="rId70"/>
    <sheet name="Top 10 comp brok_AV" sheetId="225" r:id="rId71"/>
    <sheet name="Cota de piata brk C1" sheetId="226" r:id="rId72"/>
    <sheet name="Cota de piata brk C3" sheetId="227" r:id="rId73"/>
    <sheet name="Venituri activit de distrib" sheetId="228" r:id="rId74"/>
    <sheet name="Top 10 comp brk_venituri_AG" sheetId="229" r:id="rId75"/>
    <sheet name="Top 10 comp brk_venituri_A10" sheetId="230" r:id="rId76"/>
    <sheet name="Top 10 comp brk_venituri_A3" sheetId="231" r:id="rId77"/>
    <sheet name="Top 10 comp brk_venituri_AV" sheetId="232" r:id="rId78"/>
    <sheet name="Top 10 comp brk_venituri_C1" sheetId="233" r:id="rId79"/>
    <sheet name="Top 10 comp brk_venituri_C3" sheetId="234" r:id="rId80"/>
    <sheet name="Datorii activ distributie" sheetId="235" r:id="rId81"/>
    <sheet name="Creante activ distributie" sheetId="236" r:id="rId82"/>
    <sheet name="Total prime distribuite FOS_FOE" sheetId="237" r:id="rId83"/>
    <sheet name="Companii brokeraj_AG" sheetId="238" r:id="rId84"/>
    <sheet name="Companii brokeraj dinamica AG" sheetId="239" r:id="rId85"/>
    <sheet name="Companii brokeraj_AV" sheetId="240" r:id="rId86"/>
    <sheet name="Companii brokeraj_venituri AG" sheetId="241" r:id="rId87"/>
    <sheet name="Companii brok dinamica venituri" sheetId="242" r:id="rId88"/>
    <sheet name="Companii brok FOS_FOE" sheetId="243" r:id="rId89"/>
  </sheets>
  <externalReferences>
    <externalReference r:id="rId90"/>
    <externalReference r:id="rId91"/>
  </externalReferences>
  <definedNames>
    <definedName name="_xlnm._FilterDatabase" localSheetId="88" hidden="1">'[1]Total prime distribuite FOS_FOE'!#REF!</definedName>
    <definedName name="_xlnm._FilterDatabase" localSheetId="83" hidden="1">'Companii brokeraj_AG'!$P$30:$Q$50</definedName>
    <definedName name="_xlnm._FilterDatabase" localSheetId="86" hidden="1">'Companii brokeraj_venituri AG'!$P$31:$Q$51</definedName>
    <definedName name="_xlnm._FilterDatabase" localSheetId="36" hidden="1">'Cote piață_RCA'!$D$19:$E$29</definedName>
    <definedName name="_Toc168056712" localSheetId="59">'Companii de brokeraj'!$C$2</definedName>
    <definedName name="_Toc168056713" localSheetId="60">'Top 10 companii de brokeraj'!$C$2</definedName>
    <definedName name="_Toc168056714" localSheetId="61">'Top 10 comp brk_ A10'!$C$2</definedName>
    <definedName name="_Toc168056715" localSheetId="62">'Top 10 comp brk_A3'!$C$2</definedName>
    <definedName name="_Toc168056716" localSheetId="63">'Top 10 comp brk_A8'!$C$2</definedName>
    <definedName name="_Toc168056717" localSheetId="64">'Top 10 comp brk_A2'!$C$2</definedName>
    <definedName name="_Toc168056718" localSheetId="65">'Top 10 comp brk_ A15'!$C$2</definedName>
    <definedName name="_Toc168056719" localSheetId="66">'Top 10 comp brk_ A9'!$C$2</definedName>
    <definedName name="_Toc168056720" localSheetId="67">'Top 10 comp brk_ A13'!$C$2</definedName>
    <definedName name="_Toc168056721" localSheetId="68">'Top 10 comp brk_ AG'!$C$2</definedName>
    <definedName name="_Toc168056722" localSheetId="69">'Volum prime distribuite_AV'!$C$2</definedName>
    <definedName name="_Toc168056723" localSheetId="70">'Top 10 comp brok_AV'!$C$2</definedName>
    <definedName name="_Toc168056724" localSheetId="71">'Cota de piata brk C1'!$C$2</definedName>
    <definedName name="_Toc168056725" localSheetId="72">'Cota de piata brk C3'!$C$2</definedName>
    <definedName name="_Toc168056726" localSheetId="73">'Venituri activit de distrib'!$C$2</definedName>
    <definedName name="_Toc168056727" localSheetId="74">'Top 10 comp brk_venituri_AG'!$C$2</definedName>
    <definedName name="_Toc168056728" localSheetId="75">'Top 10 comp brk_venituri_A10'!$C$2</definedName>
    <definedName name="_Toc168056729" localSheetId="76">'Top 10 comp brk_venituri_A3'!$C$2</definedName>
    <definedName name="_Toc168056730" localSheetId="77">'Top 10 comp brk_venituri_AV'!$C$2</definedName>
    <definedName name="_Toc168056731" localSheetId="78">'Top 10 comp brk_venituri_C1'!$C$2</definedName>
    <definedName name="_Toc168056732" localSheetId="79">'Top 10 comp brk_venituri_C3'!$C$2</definedName>
    <definedName name="_Toc168056733" localSheetId="80">'Datorii activ distributie'!$C$2</definedName>
    <definedName name="_Toc168056734" localSheetId="81">'Creante activ distributie'!$C$2</definedName>
    <definedName name="_Toc168056735" localSheetId="82">'Total prime distribuite FOS_FOE'!$C$2</definedName>
    <definedName name="VPT32024_">'[2]Prime T3 2024'!$B$3:$AD$253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43" l="1"/>
  <c r="D33" i="243" s="1"/>
  <c r="D32" i="243"/>
  <c r="D31" i="243"/>
  <c r="C26" i="243"/>
  <c r="D23" i="243" s="1"/>
  <c r="D10" i="243"/>
  <c r="S6" i="242"/>
  <c r="R6" i="242"/>
  <c r="Q6" i="242"/>
  <c r="P6" i="242"/>
  <c r="O6" i="242"/>
  <c r="N6" i="242"/>
  <c r="M6" i="242"/>
  <c r="L6" i="242"/>
  <c r="K6" i="242"/>
  <c r="J6" i="242"/>
  <c r="I6" i="242"/>
  <c r="H6" i="242"/>
  <c r="G6" i="242"/>
  <c r="F6" i="242"/>
  <c r="E6" i="242"/>
  <c r="D6" i="242"/>
  <c r="C6" i="242"/>
  <c r="B6" i="242"/>
  <c r="T5" i="242"/>
  <c r="T4" i="242"/>
  <c r="T6" i="242" s="1"/>
  <c r="D52" i="241"/>
  <c r="C52" i="241"/>
  <c r="D51" i="241" s="1"/>
  <c r="D49" i="241"/>
  <c r="D48" i="241"/>
  <c r="D47" i="241"/>
  <c r="D46" i="241"/>
  <c r="D45" i="241"/>
  <c r="D44" i="241"/>
  <c r="D41" i="241"/>
  <c r="D40" i="241"/>
  <c r="D39" i="241"/>
  <c r="D38" i="241"/>
  <c r="D37" i="241"/>
  <c r="D36" i="241"/>
  <c r="D35" i="241"/>
  <c r="D34" i="241"/>
  <c r="D33" i="241"/>
  <c r="D32" i="241"/>
  <c r="D42" i="241" s="1"/>
  <c r="D26" i="241"/>
  <c r="C26" i="241"/>
  <c r="D24" i="241" s="1"/>
  <c r="D25" i="241"/>
  <c r="D21" i="241"/>
  <c r="D20" i="241"/>
  <c r="D19" i="241"/>
  <c r="D18" i="241"/>
  <c r="D13" i="241"/>
  <c r="D12" i="241"/>
  <c r="D11" i="241"/>
  <c r="D10" i="241"/>
  <c r="D9" i="241"/>
  <c r="G8" i="240"/>
  <c r="F8" i="240"/>
  <c r="D8" i="240"/>
  <c r="F7" i="240"/>
  <c r="E7" i="240"/>
  <c r="E6" i="240"/>
  <c r="D6" i="240"/>
  <c r="C6" i="240"/>
  <c r="B6" i="240"/>
  <c r="I5" i="240"/>
  <c r="C8" i="240" s="1"/>
  <c r="I4" i="240"/>
  <c r="B7" i="240" s="1"/>
  <c r="O8" i="239"/>
  <c r="N8" i="239"/>
  <c r="M8" i="239"/>
  <c r="E8" i="239"/>
  <c r="S7" i="239"/>
  <c r="S8" i="239" s="1"/>
  <c r="R7" i="239"/>
  <c r="R8" i="239" s="1"/>
  <c r="Q7" i="239"/>
  <c r="Q8" i="239" s="1"/>
  <c r="P7" i="239"/>
  <c r="P8" i="239" s="1"/>
  <c r="O7" i="239"/>
  <c r="N7" i="239"/>
  <c r="M7" i="239"/>
  <c r="L7" i="239"/>
  <c r="L8" i="239" s="1"/>
  <c r="K7" i="239"/>
  <c r="K8" i="239" s="1"/>
  <c r="J7" i="239"/>
  <c r="J8" i="239" s="1"/>
  <c r="I7" i="239"/>
  <c r="I8" i="239" s="1"/>
  <c r="H7" i="239"/>
  <c r="H8" i="239" s="1"/>
  <c r="G7" i="239"/>
  <c r="G8" i="239" s="1"/>
  <c r="F7" i="239"/>
  <c r="F8" i="239" s="1"/>
  <c r="E7" i="239"/>
  <c r="D7" i="239"/>
  <c r="D8" i="239" s="1"/>
  <c r="C7" i="239"/>
  <c r="C8" i="239" s="1"/>
  <c r="B7" i="239"/>
  <c r="B8" i="239" s="1"/>
  <c r="T6" i="239"/>
  <c r="T5" i="239"/>
  <c r="T7" i="239" s="1"/>
  <c r="T8" i="239" s="1"/>
  <c r="C51" i="238"/>
  <c r="D51" i="238" s="1"/>
  <c r="D49" i="238"/>
  <c r="D48" i="238"/>
  <c r="D47" i="238"/>
  <c r="D46" i="238"/>
  <c r="D45" i="238"/>
  <c r="D43" i="238"/>
  <c r="D40" i="238"/>
  <c r="D39" i="238"/>
  <c r="D38" i="238"/>
  <c r="D37" i="238"/>
  <c r="D35" i="238"/>
  <c r="D33" i="238"/>
  <c r="D32" i="238"/>
  <c r="D31" i="238"/>
  <c r="C25" i="238"/>
  <c r="D24" i="238" s="1"/>
  <c r="F7" i="237"/>
  <c r="E7" i="237"/>
  <c r="D7" i="237"/>
  <c r="I8" i="236"/>
  <c r="H8" i="236"/>
  <c r="G8" i="236"/>
  <c r="E8" i="236"/>
  <c r="D8" i="236"/>
  <c r="F7" i="236"/>
  <c r="F6" i="236"/>
  <c r="F8" i="236" s="1"/>
  <c r="I8" i="235"/>
  <c r="H8" i="235"/>
  <c r="G8" i="235"/>
  <c r="E8" i="235"/>
  <c r="D8" i="235"/>
  <c r="F7" i="235"/>
  <c r="F6" i="235"/>
  <c r="F8" i="235" s="1"/>
  <c r="E15" i="234"/>
  <c r="E15" i="233"/>
  <c r="E15" i="232"/>
  <c r="E15" i="231"/>
  <c r="E15" i="230"/>
  <c r="E15" i="229"/>
  <c r="E15" i="227"/>
  <c r="E15" i="226"/>
  <c r="E15" i="225"/>
  <c r="F7" i="224"/>
  <c r="F6" i="224"/>
  <c r="L9" i="214"/>
  <c r="K9" i="214"/>
  <c r="D9" i="214"/>
  <c r="J9" i="214" s="1"/>
  <c r="L8" i="214"/>
  <c r="K8" i="214"/>
  <c r="D8" i="214"/>
  <c r="J8" i="214" s="1"/>
  <c r="L7" i="214"/>
  <c r="K7" i="214"/>
  <c r="D7" i="214"/>
  <c r="J7" i="214" s="1"/>
  <c r="L6" i="214"/>
  <c r="K6" i="214"/>
  <c r="D6" i="214"/>
  <c r="J6" i="214" s="1"/>
  <c r="D9" i="238" l="1"/>
  <c r="D11" i="238"/>
  <c r="D12" i="238"/>
  <c r="D17" i="238"/>
  <c r="D19" i="238"/>
  <c r="D20" i="238"/>
  <c r="C7" i="240"/>
  <c r="D8" i="243"/>
  <c r="D24" i="243"/>
  <c r="D10" i="238"/>
  <c r="D18" i="238"/>
  <c r="D25" i="238"/>
  <c r="D7" i="240"/>
  <c r="E8" i="240"/>
  <c r="D9" i="243"/>
  <c r="D25" i="243"/>
  <c r="D18" i="243"/>
  <c r="D11" i="243"/>
  <c r="D19" i="243"/>
  <c r="D21" i="238"/>
  <c r="H8" i="240"/>
  <c r="D6" i="238"/>
  <c r="D14" i="238"/>
  <c r="D22" i="238"/>
  <c r="D34" i="238"/>
  <c r="D41" i="238" s="1"/>
  <c r="D50" i="238"/>
  <c r="H7" i="240"/>
  <c r="D6" i="241"/>
  <c r="D14" i="241"/>
  <c r="D22" i="241"/>
  <c r="D17" i="241" s="1"/>
  <c r="D50" i="241"/>
  <c r="D43" i="241" s="1"/>
  <c r="D13" i="243"/>
  <c r="D21" i="243"/>
  <c r="D5" i="238"/>
  <c r="D20" i="243"/>
  <c r="D7" i="238"/>
  <c r="D23" i="238"/>
  <c r="I6" i="240"/>
  <c r="B8" i="240"/>
  <c r="D7" i="241"/>
  <c r="D15" i="241"/>
  <c r="D23" i="241"/>
  <c r="D6" i="243"/>
  <c r="D16" i="243" s="1"/>
  <c r="D14" i="243"/>
  <c r="D22" i="243"/>
  <c r="D13" i="238"/>
  <c r="G7" i="240"/>
  <c r="D12" i="243"/>
  <c r="D8" i="238"/>
  <c r="D36" i="238"/>
  <c r="D44" i="238"/>
  <c r="D42" i="238" s="1"/>
  <c r="D8" i="241"/>
  <c r="D7" i="243"/>
  <c r="D15" i="243"/>
  <c r="D16" i="238" l="1"/>
  <c r="D15" i="238"/>
  <c r="D17" i="243"/>
  <c r="D26" i="243" s="1"/>
  <c r="D16" i="241"/>
  <c r="E26" i="54" l="1"/>
  <c r="Q73" i="52"/>
  <c r="R46" i="52"/>
  <c r="R45" i="52"/>
  <c r="R44" i="52"/>
  <c r="P62" i="52"/>
  <c r="Q62" i="52"/>
  <c r="Q72" i="52"/>
  <c r="P72" i="52"/>
  <c r="F73" i="52" l="1"/>
  <c r="E73" i="52"/>
  <c r="E28" i="49"/>
  <c r="E26" i="49"/>
  <c r="E20" i="49"/>
  <c r="E28" i="48"/>
  <c r="E26" i="48"/>
  <c r="E20" i="48"/>
  <c r="E15" i="5" l="1"/>
  <c r="E9" i="5"/>
  <c r="C9" i="55" l="1"/>
  <c r="B3" i="55" s="1"/>
  <c r="C20" i="55"/>
  <c r="C43" i="55"/>
  <c r="B38" i="55" s="1"/>
  <c r="C32" i="55"/>
  <c r="B28" i="55" s="1"/>
  <c r="B30" i="55"/>
  <c r="D35" i="54"/>
  <c r="E5" i="54"/>
  <c r="B31" i="55" l="1"/>
  <c r="B29" i="55"/>
  <c r="B39" i="55"/>
  <c r="B40" i="55"/>
  <c r="B41" i="55"/>
  <c r="B42" i="55"/>
  <c r="E7" i="34" l="1"/>
  <c r="B27" i="55" l="1"/>
  <c r="B26" i="55"/>
  <c r="B19" i="55"/>
  <c r="B18" i="55"/>
  <c r="B17" i="55"/>
  <c r="B16" i="55"/>
  <c r="B15" i="55"/>
  <c r="B8" i="55"/>
  <c r="B7" i="55"/>
  <c r="B6" i="55"/>
  <c r="B5" i="55"/>
  <c r="B4" i="55"/>
  <c r="R47" i="52"/>
  <c r="R48" i="52"/>
  <c r="R49" i="52"/>
  <c r="R50" i="52"/>
  <c r="R51" i="52"/>
  <c r="R52" i="52"/>
  <c r="R53" i="52"/>
  <c r="R54" i="52"/>
  <c r="R55" i="52"/>
  <c r="R56" i="52"/>
  <c r="R57" i="52"/>
  <c r="R58" i="52"/>
  <c r="R59" i="52"/>
  <c r="R60" i="52"/>
  <c r="R61" i="52"/>
  <c r="R62" i="52"/>
  <c r="R63" i="52"/>
  <c r="R64" i="52"/>
  <c r="R65" i="52"/>
  <c r="R66" i="52"/>
  <c r="R67" i="52"/>
  <c r="R68" i="52"/>
  <c r="R69" i="52"/>
  <c r="R70" i="52"/>
  <c r="R71" i="52"/>
  <c r="R72" i="52"/>
  <c r="R73" i="52"/>
  <c r="G45" i="52"/>
  <c r="G46" i="52"/>
  <c r="G47" i="52"/>
  <c r="G48" i="52"/>
  <c r="G49" i="52"/>
  <c r="G50" i="52"/>
  <c r="G51" i="52"/>
  <c r="G52" i="52"/>
  <c r="G53" i="52"/>
  <c r="G54" i="52"/>
  <c r="G55" i="52"/>
  <c r="G56" i="52"/>
  <c r="G57" i="52"/>
  <c r="G58" i="52"/>
  <c r="G59" i="52"/>
  <c r="G60" i="52"/>
  <c r="G61" i="52"/>
  <c r="G62" i="52"/>
  <c r="G63" i="52"/>
  <c r="G64" i="52"/>
  <c r="G65" i="52"/>
  <c r="G66" i="52"/>
  <c r="G67" i="52"/>
  <c r="G68" i="52"/>
  <c r="G69" i="52"/>
  <c r="G70" i="52"/>
  <c r="G71" i="52"/>
  <c r="G72" i="52"/>
  <c r="G73" i="52"/>
  <c r="G44" i="52"/>
  <c r="E6" i="54" l="1"/>
  <c r="E7" i="54"/>
  <c r="E8" i="54"/>
  <c r="E9" i="54"/>
  <c r="E10" i="54"/>
  <c r="E11" i="54"/>
  <c r="E12" i="54"/>
  <c r="E13" i="54"/>
  <c r="E14" i="54"/>
  <c r="E15" i="54"/>
  <c r="E16" i="54"/>
  <c r="E17" i="54"/>
  <c r="E18" i="54"/>
  <c r="E19" i="54"/>
  <c r="E20" i="54"/>
  <c r="E21" i="54"/>
  <c r="E22" i="54"/>
  <c r="E23" i="54"/>
  <c r="E27" i="54" l="1"/>
  <c r="E34" i="54"/>
  <c r="E30" i="54"/>
  <c r="E29" i="54"/>
  <c r="E33" i="54"/>
  <c r="E32" i="54"/>
  <c r="E31" i="54"/>
  <c r="E28" i="54"/>
  <c r="E35" i="54"/>
</calcChain>
</file>

<file path=xl/sharedStrings.xml><?xml version="1.0" encoding="utf-8"?>
<sst xmlns="http://schemas.openxmlformats.org/spreadsheetml/2006/main" count="1742" uniqueCount="543">
  <si>
    <t>Prime brute subscrise</t>
  </si>
  <si>
    <t>AG</t>
  </si>
  <si>
    <t>AV</t>
  </si>
  <si>
    <t>TOTAL</t>
  </si>
  <si>
    <t>Pondere AG (%)</t>
  </si>
  <si>
    <t>Pondere AV (%)</t>
  </si>
  <si>
    <t>Notă: sunt incluse doar societățile autorizate și reglementate de ASF</t>
  </si>
  <si>
    <t>*Sunt incluse si datele societății Euroins România la 31.03.2023, înainte de retragerea autorizației de funcționare</t>
  </si>
  <si>
    <t>Categorie</t>
  </si>
  <si>
    <t>Clasa Asigurare</t>
  </si>
  <si>
    <t>PBS (lei)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</si>
  <si>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</si>
  <si>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</si>
  <si>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</si>
  <si>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</si>
  <si>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</si>
  <si>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</si>
  <si>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</si>
  <si>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</si>
  <si>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</si>
  <si>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</si>
  <si>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</si>
  <si>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</si>
  <si>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</si>
  <si>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</si>
  <si>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</si>
  <si>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</si>
  <si>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</si>
  <si>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</si>
  <si>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C1</t>
  </si>
  <si>
    <t>C2</t>
  </si>
  <si>
    <t>C3</t>
  </si>
  <si>
    <t>C4</t>
  </si>
  <si>
    <t>C5</t>
  </si>
  <si>
    <t>C6</t>
  </si>
  <si>
    <t>C7</t>
  </si>
  <si>
    <t>-</t>
  </si>
  <si>
    <t>Nr. crt.</t>
  </si>
  <si>
    <t>Societate</t>
  </si>
  <si>
    <t>Cota totală de piață</t>
  </si>
  <si>
    <t>GROUPAMA ASIGURARI S.A.</t>
  </si>
  <si>
    <t>ALLIANZ - TIRIAC ASIGURARI S.A.</t>
  </si>
  <si>
    <t>GENERALI ROMANIA ASIGURARE REASIGURARE S.A.</t>
  </si>
  <si>
    <t>Total 1 - 5</t>
  </si>
  <si>
    <t>GRAWE ROMANIA ASIGURARE S.A.</t>
  </si>
  <si>
    <t>NN ASIGURARI DE VIATA SA</t>
  </si>
  <si>
    <t>BCR ASIGURARI DE VIATA VIENNA INSURANCE GROUP S.A.</t>
  </si>
  <si>
    <t>UNIQA ASIGURARI S.A.</t>
  </si>
  <si>
    <t>BRD ASIGURARI DE VIATA S.A.</t>
  </si>
  <si>
    <t>Total 1-10</t>
  </si>
  <si>
    <t>Alte societăți</t>
  </si>
  <si>
    <t>Total</t>
  </si>
  <si>
    <t>Cota de piață</t>
  </si>
  <si>
    <t>SIGNAL IDUNA ASIGURARI S.A. (FOSTA ERGO ASIGURARI S.A.)</t>
  </si>
  <si>
    <t>Structura pe clase de asigurări generale</t>
  </si>
  <si>
    <t>Clasa</t>
  </si>
  <si>
    <t>PBS AG (lei)</t>
  </si>
  <si>
    <t>Alte clase</t>
  </si>
  <si>
    <t>SIGNAL IDUNA ASIGURARE REASIGURARE S.A.</t>
  </si>
  <si>
    <t>Structura pe clase de asigurări de viață</t>
  </si>
  <si>
    <t>PBS AV (lei)</t>
  </si>
  <si>
    <t>*Notă: sunt incluse doar societățile autorizate și reglementate de ASF</t>
  </si>
  <si>
    <t>Denumire societate</t>
  </si>
  <si>
    <t>Clasa C1</t>
  </si>
  <si>
    <t>Clasa C3</t>
  </si>
  <si>
    <t>Total prime brute subscrise (lei)</t>
  </si>
  <si>
    <t>EUROLIFE FFH ASIGURARI DE VIATA S.A.</t>
  </si>
  <si>
    <t>GARANTA ASIGURARI S.A.</t>
  </si>
  <si>
    <t>Clasa de asigurare AG</t>
  </si>
  <si>
    <t>TOTAL AG</t>
  </si>
  <si>
    <t>Modificare față de perioada precedentă</t>
  </si>
  <si>
    <t>Ritm de modificare (%) față de perioada precedentă</t>
  </si>
  <si>
    <t>TOTAL AV</t>
  </si>
  <si>
    <t>Perioada</t>
  </si>
  <si>
    <t>IBP AG + AV (lei)</t>
  </si>
  <si>
    <t>Ritm de modificare față de perioada anterioară (%)</t>
  </si>
  <si>
    <t>IBP AG (lei)</t>
  </si>
  <si>
    <t>IBP AV, Maturități, Răscumpărări totale și parțiale (lei)</t>
  </si>
  <si>
    <t>Notă: nu sunt incluse sumele plătite de FGA</t>
  </si>
  <si>
    <t>Denumire societate de asigurare</t>
  </si>
  <si>
    <t>Total indemnizații brute plătite (lei)</t>
  </si>
  <si>
    <t>Pondere în total</t>
  </si>
  <si>
    <t>Pondere clase semnificative</t>
  </si>
  <si>
    <t>lei</t>
  </si>
  <si>
    <t>(%)</t>
  </si>
  <si>
    <t>Rezerva de prime</t>
  </si>
  <si>
    <t>Rezerva de daune avizate</t>
  </si>
  <si>
    <t>Rezerva de daune neavizate</t>
  </si>
  <si>
    <t>Alte rezerve tehnice</t>
  </si>
  <si>
    <t>Total rezerve</t>
  </si>
  <si>
    <t>Pondere în total (%)</t>
  </si>
  <si>
    <t>Rezerva matematică</t>
  </si>
  <si>
    <t>Rezerva de beneficii și risturnuri</t>
  </si>
  <si>
    <t>Total rezerve tehnice aferente asigurărilor de viață</t>
  </si>
  <si>
    <t xml:space="preserve">PBS </t>
  </si>
  <si>
    <t xml:space="preserve">Prime nete de reasigurare </t>
  </si>
  <si>
    <t>Gradul de reținere</t>
  </si>
  <si>
    <t>Gradul de cedare în reasigurare</t>
  </si>
  <si>
    <t xml:space="preserve">IBP </t>
  </si>
  <si>
    <t xml:space="preserve">Indemnizații nete de reasigurare </t>
  </si>
  <si>
    <t>Rezerve tehnice brute</t>
  </si>
  <si>
    <t>Rezerve tehnice nete de reasigurare</t>
  </si>
  <si>
    <t>* sunt incluse datele Euroins România pentru 30.12.2022, conform situațiilor financiare;</t>
  </si>
  <si>
    <t>** nu sunt incluse rezervele tehnice aferente societății Euroins România la 31.12.2023</t>
  </si>
  <si>
    <t>Titluri de stat (mil. lei)</t>
  </si>
  <si>
    <t>Obligațiuni municipale (mil. lei)</t>
  </si>
  <si>
    <t>Valori mobiliare tranzacționate (mil. lei)</t>
  </si>
  <si>
    <t>Depozite (mil. lei)</t>
  </si>
  <si>
    <t>Cont curent și Casierie (mil. lei)</t>
  </si>
  <si>
    <t>Obligații pe termen scurt (mil. lei)</t>
  </si>
  <si>
    <t>Indicator lichiditate</t>
  </si>
  <si>
    <t>Ratele SCR și MCR la nivelul pieței</t>
  </si>
  <si>
    <t>Rata SCR</t>
  </si>
  <si>
    <t>Rata MCR</t>
  </si>
  <si>
    <t>Evoluția principalilor indicatori aferenți clasei A3</t>
  </si>
  <si>
    <t>Clasa A3</t>
  </si>
  <si>
    <t>Nr. contracte în vigoare</t>
  </si>
  <si>
    <t>Nr. contracte încheiate</t>
  </si>
  <si>
    <t>Despăgubiri brute plătite</t>
  </si>
  <si>
    <t>Nr. dosare de daună lichidate sau plătite parțial în perioada de raportare</t>
  </si>
  <si>
    <t>*inclus si Euroins la 31.03.2023: contracte încheiate, PBS, nr. dosare daună plătite în T1 2023 pana la preluarea de catre FGA</t>
  </si>
  <si>
    <t>TOTAL (1-5)</t>
  </si>
  <si>
    <t>TOTAL (1-10)</t>
  </si>
  <si>
    <t>Cotele de piață ale societăților care derulează activitate pe segmentul RCA</t>
  </si>
  <si>
    <t>Cotă de piață</t>
  </si>
  <si>
    <t>GROUPAMA ASIGURARI S.A.</t>
  </si>
  <si>
    <t>ALLIANZ - TIRIAC ASIGURARI S.A.</t>
  </si>
  <si>
    <t>GRAWE ROMANIA ASIGURARE S.A.</t>
  </si>
  <si>
    <t>Total 1-3</t>
  </si>
  <si>
    <t>HD Insurance</t>
  </si>
  <si>
    <t>GENERALI ROMANIA ASIGURARE REASIGURARE S.A.</t>
  </si>
  <si>
    <t>AXERIA IARD</t>
  </si>
  <si>
    <t>OMNIASIG VIG</t>
  </si>
  <si>
    <t>Pe perioada de 12 luni</t>
  </si>
  <si>
    <t>Pe perioada de 11 luni</t>
  </si>
  <si>
    <t>Pe perioada de 10 luni</t>
  </si>
  <si>
    <t>Pe perioada de 9 luni</t>
  </si>
  <si>
    <t>Pe perioada de 8 luni</t>
  </si>
  <si>
    <t>Pe perioada de 7 luni</t>
  </si>
  <si>
    <t>Pe perioada de 6 luni</t>
  </si>
  <si>
    <t>Pe perioada de 5 luni</t>
  </si>
  <si>
    <t>Pe perioada de 4 luni</t>
  </si>
  <si>
    <t>Pe perioada de 3 luni</t>
  </si>
  <si>
    <t>Pe perioada de 2 luni</t>
  </si>
  <si>
    <t>Pe perioada de 1 lună</t>
  </si>
  <si>
    <t>Persoane fizice</t>
  </si>
  <si>
    <t>Persoane juridice</t>
  </si>
  <si>
    <t>Total piață</t>
  </si>
  <si>
    <t>Număr contracte încheiate în perioadă:</t>
  </si>
  <si>
    <t>Prime subscrise RCA (lei) din care:</t>
  </si>
  <si>
    <t>Cu valabilitate pentru 12 luni</t>
  </si>
  <si>
    <t>Cu valabilitate pentru 11 luni</t>
  </si>
  <si>
    <t>Cu valabilitate pentru 10 luni</t>
  </si>
  <si>
    <t>Cu valabilitate pentru 9 luni</t>
  </si>
  <si>
    <t>Cu valabilitate pentru 8 luni</t>
  </si>
  <si>
    <t>Cu valabilitate pentru 7 luni</t>
  </si>
  <si>
    <t>Cu valabilitate pentru 6 luni</t>
  </si>
  <si>
    <t>Cu valabilitate pentru 5 luni</t>
  </si>
  <si>
    <t>Cu valabilitate pentru 4 luni</t>
  </si>
  <si>
    <t>Cu valabilitate pentru 3 luni</t>
  </si>
  <si>
    <t>Cu valabilitate pentru 2 luni</t>
  </si>
  <si>
    <t>Cu valabilitate pentru o lună</t>
  </si>
  <si>
    <t>Prima medie RCA pentru contracte pe 12 luni (calculată ca raport între volumul primelor subscrise pentru contracte cu valabilitate 12 luni și număr contracte RCA cu valabilitate 12 luni) - lei</t>
  </si>
  <si>
    <t>Prima medie anualizată RCA pentru contracte pe 6 luni (calculată ca raport între volumul primelor subscrise pentru contracte cu valabilitate 6 luni și număr contracte RCA cu valabilitate 6 luni, înmulțit cu 2) - lei</t>
  </si>
  <si>
    <t>Prima medie anualizată RCA pentru contracte pe 1 lună (calculată ca raport între volumul primelor subscrise pentru contracte cu valabilitate 1 lună și număr contracte RCA cu valabilitate 1 lună, înmulțit cu 12) - lei</t>
  </si>
  <si>
    <t xml:space="preserve">Unități anuale de expunere </t>
  </si>
  <si>
    <t>Prima medie RCA anualizată (PBS împărțit la unități anuale de expunere) - lei</t>
  </si>
  <si>
    <t>Evoluția daunelor plătite RCA - vătămări corporale (lei)</t>
  </si>
  <si>
    <t>Daune plătite PF</t>
  </si>
  <si>
    <t>Daune plătite PJ</t>
  </si>
  <si>
    <t>Total daune plătite</t>
  </si>
  <si>
    <t xml:space="preserve">Notă: sunt incluse atât societățile autorizate și reglementate de ASF, inclusiv Euroins România în trimestrul I 2023, înainte de retragerea autorizației de funcționare, cât și sucursalele și FoS </t>
  </si>
  <si>
    <t>Evoluția daunelor plătite RCA - daune materiale (lei)</t>
  </si>
  <si>
    <t>Vătămări corporale</t>
  </si>
  <si>
    <t>Număr dosare</t>
  </si>
  <si>
    <t>Daune materiale</t>
  </si>
  <si>
    <t>Evoluția daunei medii plătite pentru RCA - vătămări corporale</t>
  </si>
  <si>
    <t>Dauna medie PF</t>
  </si>
  <si>
    <t>Dauna medie PJ</t>
  </si>
  <si>
    <t>Dauna medie total</t>
  </si>
  <si>
    <t>Evoluția daunei medii plătite pentru RCA - daune materiale</t>
  </si>
  <si>
    <t xml:space="preserve">Dinamica numărului de contracte și a volumului de prime brute subscrise pentru asigurările facultative de locuințe </t>
  </si>
  <si>
    <t>Număr de contracte în vigoare la sfârșitul perioadei de raportare (buc)</t>
  </si>
  <si>
    <t>Număr de contracte noi, încheiate în perioada de raportare (buc)</t>
  </si>
  <si>
    <t>Prime brute subscrise (lei)</t>
  </si>
  <si>
    <t>Indemnizații brute plătite (lei)</t>
  </si>
  <si>
    <t>Notă: sunt incluse doar societățile autorizate și reglementate de ASF, inclusiv Euroins România în trimestrul I 2023, înainte de retragerea autorizației de funcționare, cu exceptia numărului de contracte în vigoare</t>
  </si>
  <si>
    <t>Evoluția asigurărilor obligatorii de locuințe</t>
  </si>
  <si>
    <t>Evoluția asigurărilor de locuințe (obligatorii și facultative)</t>
  </si>
  <si>
    <t>Notă: sunt incluse doar societățile autorizate și reglementate de ASF, incl. datele Euroins România în trimestrul I 2023, înainte de retragerea autorizației de funcționare, cu exceptia numărului de contracte în vigoare</t>
  </si>
  <si>
    <t>Evoluția asigurărilor de sănătate</t>
  </si>
  <si>
    <t>ASITO KAPITAL S.A.</t>
  </si>
  <si>
    <t>NN ASIGURARI S.A.</t>
  </si>
  <si>
    <t xml:space="preserve">Evoluția principalilor indicatori ai pieței asigurărilor de garanții </t>
  </si>
  <si>
    <t xml:space="preserve">Notă: sunt incluse doar societățile autorizate și reglementate de ASF, incl. datele Euroins România în trimestrul I 2023, înainte de retragerea autorizației de funcționare, cu exceptia numărului de contracte în vigoare </t>
  </si>
  <si>
    <t>ONIX ASIGURARI S.A.</t>
  </si>
  <si>
    <t>ABC INSURANCE S.A.</t>
  </si>
  <si>
    <t xml:space="preserve">*Notă: sunt incluse și datele Aegon la 31.03.2024; ASF a aprobat transferul portofoliului de asigurări de la sucursala  Aegon România, efectuat la 31.03.2024, către Asirom VIG SA - Decizia ASF 669/10.07.2024 </t>
  </si>
  <si>
    <t>Asigurări generale</t>
  </si>
  <si>
    <t>A1. Accidente</t>
  </si>
  <si>
    <t>A2. Sănătate</t>
  </si>
  <si>
    <t>A3. Vehicule terestre, exclusiv materialul feroviar rulant</t>
  </si>
  <si>
    <t>A4. Material feroviar rulant</t>
  </si>
  <si>
    <t>A5. Aeronave</t>
  </si>
  <si>
    <t>A6. Nave maritime, lacustre și fluviale</t>
  </si>
  <si>
    <t>A7. Bunuri în tranzit</t>
  </si>
  <si>
    <t>A8. Incendiu și calamități naturale, (pentru alte bunuri decât cele asigurabile în clasele A3 - A7)</t>
  </si>
  <si>
    <t>A12. Răspundere civilă pentru utilizarea vaselor maritime, lacustre și fluviale</t>
  </si>
  <si>
    <t>A14.  Credit</t>
  </si>
  <si>
    <t>A15. Garanții</t>
  </si>
  <si>
    <t>A16. Pierderi financiare</t>
  </si>
  <si>
    <t>A17. Protecție juridică</t>
  </si>
  <si>
    <t>A18. Asistență persoane în dificultate în timpul deplasărilor</t>
  </si>
  <si>
    <t>Asigurări de viață</t>
  </si>
  <si>
    <t>C1. Asigurari de viata, anuitati si asigurari de viata suplimentare</t>
  </si>
  <si>
    <t>C2. Casatorie, nastere</t>
  </si>
  <si>
    <t>C3. Asigurari de viata si anuitati, legate de fonduri de investitii</t>
  </si>
  <si>
    <t>C4. Tontine</t>
  </si>
  <si>
    <t>C5. Operatiuni de capitalizare bazate pe calcule actuariale</t>
  </si>
  <si>
    <t>C6. Administrarea fondurilor colective de pensii</t>
  </si>
  <si>
    <t>C7. Operatiuni legate de durata vietii umane, conform legislatiei asigurarilor sociale</t>
  </si>
  <si>
    <t>A2. Sanatate</t>
  </si>
  <si>
    <t xml:space="preserve">Notă: sunt incluse și datele Aegon la 31.03.2024; ASF a aprobat transferul portofoliului de asigurări de la sucursala  Aegon România, efectuat la 31.03.2024, către Asirom VIG SA - Decizia ASF 669/10.07.2024 </t>
  </si>
  <si>
    <t xml:space="preserve">Total </t>
  </si>
  <si>
    <t>Evoluția volumului de indemnizații brute plătite, inclusiv maturități și răscumpărări, de către sucursale pentru asigurări generale și de viață (lei)</t>
  </si>
  <si>
    <t>IBP</t>
  </si>
  <si>
    <t>A9. Grindină, îngheț și alte riscuri decât cele prevăzute în clasa A8 (pentru alte bunuri decât cele asigurabile în clasele A3 - A7)</t>
  </si>
  <si>
    <t>A10. Răspundere civila pentru utilizarea vehiculelor auto terestre</t>
  </si>
  <si>
    <t>A11. Răspundere civilă pentru utilizarea aeronavelor</t>
  </si>
  <si>
    <t>A13. Răspundere civilă generală, exclusiv cea menționată la clasele A10 - A12</t>
  </si>
  <si>
    <t>A14. Credit</t>
  </si>
  <si>
    <t>Incl. FoE</t>
  </si>
  <si>
    <t>Prime brute subscrise AG</t>
  </si>
  <si>
    <t>Tip intermediar</t>
  </si>
  <si>
    <t>%</t>
  </si>
  <si>
    <t>PBS</t>
  </si>
  <si>
    <t>Bănci</t>
  </si>
  <si>
    <t>Agenți (PF și PJ)</t>
  </si>
  <si>
    <t>Angajați proprii</t>
  </si>
  <si>
    <t>Comercializare electronică</t>
  </si>
  <si>
    <t>Companii de brokeraj</t>
  </si>
  <si>
    <t>Intermediari exceptați</t>
  </si>
  <si>
    <t>Prime brute subscrise AV</t>
  </si>
  <si>
    <t>Doar RO</t>
  </si>
  <si>
    <t>Companie de brokeraj</t>
  </si>
  <si>
    <t>Evoluția gradului de distribuție de către companiile de brokeraj</t>
  </si>
  <si>
    <t>Prime distribuite (lei)</t>
  </si>
  <si>
    <t>Grad de distribuție (%)</t>
  </si>
  <si>
    <t>Total din care:</t>
  </si>
  <si>
    <t>Clasamentul primelor 10 companii de brokeraj în funcție de cota de piață</t>
  </si>
  <si>
    <t>Denumire companie de brokeraj</t>
  </si>
  <si>
    <t>Cota de piață (AV+AG)</t>
  </si>
  <si>
    <t>SAFETY BROKER DE ASIGURARE S.A.</t>
  </si>
  <si>
    <t>MARSH - BROKER DE ASIGURARE-REASIGURARE S.R.L.</t>
  </si>
  <si>
    <t>DESTINE BROKER DE ASIGURARE-REASIGURARE S.R.L.</t>
  </si>
  <si>
    <t>TRANSILVANIA BROKER DE ASIGURARE S.A.</t>
  </si>
  <si>
    <t>INTER BROKER DE ASIGURARE S.R.L.</t>
  </si>
  <si>
    <t>DAW MANAGEMENT - BROKER DE ASIGURARE S.R.L.</t>
  </si>
  <si>
    <t>CAMPION BROKER DE ASIGURARE SI REASIGURARE S.R.L.</t>
  </si>
  <si>
    <t>BT BROKER DE ASIGURARE S.R.L.  (FOSTA IDEA BROKER DE ASIGURARE S.R.L.)</t>
  </si>
  <si>
    <t>MILLENIUM INSURANCE BROKER (MIB) BROKER DE ASIGURARE-REASIGURARE S.A.</t>
  </si>
  <si>
    <t>UNICREDIT INSURANCE BROKER S.R.L.</t>
  </si>
  <si>
    <t>Clasa A10 Asigurări de răspundere civilă pentru vehicule (RCA + CMR)</t>
  </si>
  <si>
    <t>Cota de piață în total asigurări generale A10</t>
  </si>
  <si>
    <t>RENOMIA INSURANCE REINSURANCE BROKER S.R.L.</t>
  </si>
  <si>
    <t>MAXYGO BROKER DE ASIGURARE S.R.L.</t>
  </si>
  <si>
    <t>Clasa A3 Asigurări de mijloace de transport terestru (CASCO)</t>
  </si>
  <si>
    <t>Cota de piață în total asigurări generale A3</t>
  </si>
  <si>
    <t>PORSCHE BROKER DE ASIGURARE S.R.L.</t>
  </si>
  <si>
    <t>MERCEDES - BENZ INSURANCE BROKER S.R.L.</t>
  </si>
  <si>
    <t>RCI BROKER DE ASIGURARE S.R.L.</t>
  </si>
  <si>
    <t>IMPULS BROKER DE ASIGURARE SRL</t>
  </si>
  <si>
    <t>Clasa A8 Asigurări de incendiu și alte calamități naturale</t>
  </si>
  <si>
    <t>Cota de piață în total asigurări generale A8</t>
  </si>
  <si>
    <t>WILLIS TOWERS WATSON ROMANIA-BROKER DE ASIGURARE REASIGURARE S.R.L.</t>
  </si>
  <si>
    <t>Clasa A2 Asigurări de sănătate</t>
  </si>
  <si>
    <t>Cota de piață în total asigurări generale A2</t>
  </si>
  <si>
    <t>AON ROMANIA BROKER DE ASIGURARE - REASIGURARE S.R.L</t>
  </si>
  <si>
    <t>MEDIHELP INTERNATIONAL BROKER DE ASIGURARE S.R.L.</t>
  </si>
  <si>
    <t>IQ MED BROKER DE ASIGURARE S.R.L.</t>
  </si>
  <si>
    <t>OVB ALLFINANZ ROMANIA BROKER DE ASIGURARE S.R.L.</t>
  </si>
  <si>
    <t>Clasa A15 Asigurări de garanții</t>
  </si>
  <si>
    <t>Cota de piață în total asigurări generale A15</t>
  </si>
  <si>
    <t>OLSA RE BROKER DE ASIGURARE-REASIGURARE S.R.L.</t>
  </si>
  <si>
    <t>ASIGEST BROKER DE ASIGURARE-REASIGURARE S.A.</t>
  </si>
  <si>
    <t>*Olsa Re Broker de Asigurare-Reasigurare- preponderent prime distribuite din activitatea de reasigurare</t>
  </si>
  <si>
    <t>Clasa A9 Asigurări pentru alte daune sau pierderi legate de alte bunuri decât cele menționate la clasele 3-7</t>
  </si>
  <si>
    <t>Cota de piață în total asigurări generale A9</t>
  </si>
  <si>
    <t>CLUBUL FERMIERILOR ROMANI BROKER DE ASIGURARE S.R.L.</t>
  </si>
  <si>
    <t>GELIAS BROKER DE ASIGURARE S.R.L.</t>
  </si>
  <si>
    <t>DEXASIG BROKER DE ASIGURARE S.R.L.</t>
  </si>
  <si>
    <t>Clasa A13 Asigurări de răspundere civilă generală, exclusiv cea menționată la clasele 10-12</t>
  </si>
  <si>
    <t>Cota de piață în total asigurări generale A13</t>
  </si>
  <si>
    <t>LEADER TEAM BROKER DE ASIGURARE S.R.L.</t>
  </si>
  <si>
    <t>Clasamentul primelor 10 companii de brokeraj în funcție de clasele de asigurări generale distribuite</t>
  </si>
  <si>
    <t xml:space="preserve">Situația primelor 10 companii de brokeraj care au distribuit asigurări de viață </t>
  </si>
  <si>
    <t>Cota de piață AV</t>
  </si>
  <si>
    <t>AMSTERDAM BROKER DE ASIGURARE S.R.L.</t>
  </si>
  <si>
    <t>KUNDEN BROKER COMPANIE DE BROKERAJ S.R.L.</t>
  </si>
  <si>
    <t>Volumul primelor de asigurare distribuite pentru cele mai semnificative clase de asigurări de viață</t>
  </si>
  <si>
    <t>Clasa de asigurare  de viață</t>
  </si>
  <si>
    <t>Volum de prime distribuite (lei)</t>
  </si>
  <si>
    <t>Clasa C1 Asigurări de viață, anuități și asigurări de viață suplimentare</t>
  </si>
  <si>
    <t>Cota de piață C1</t>
  </si>
  <si>
    <t>Clasa C3 Asigurări de viață și anuități, care sunt legate de fonduri de investiții (unit-linked)</t>
  </si>
  <si>
    <t>Cota de piață C3</t>
  </si>
  <si>
    <t>PROFESSIONAL BROKER DE ASIGURARE S.R.L.</t>
  </si>
  <si>
    <t>Venituri din activitatea de distribuție (lei)</t>
  </si>
  <si>
    <t>Clasamentul primelor 10 companii de brokeraj în funcție de veniturile obținute din distribuția asigurărilor generale</t>
  </si>
  <si>
    <t>Clasamentul primelor 10 companii de brokeraj, în funcție de veniturile obținute din distribuția asigurărilor generale pentru clasa A10</t>
  </si>
  <si>
    <t>Clasamentul primelor 10 companii de brokeraj, în funcție de veniturile obținute din distribuția asigurărilor generale din clasa A3</t>
  </si>
  <si>
    <t>Primele 10 companii de brokeraj, în funcție de veniturile obținute din distribuția asigurărilor de viață</t>
  </si>
  <si>
    <t>Primele 10 companii de brokeraj, în funcție de veniturile obținute din distribuția asigurărilor de viață din clasa C1</t>
  </si>
  <si>
    <t>Primele 10 companii de brokeraj, în funcție de veniturile obținute din distribuția asigurărilor de viață din clasa C3</t>
  </si>
  <si>
    <t>Datorii din activitatea de distribuție în asigurări</t>
  </si>
  <si>
    <t>Perioadă</t>
  </si>
  <si>
    <t>Total datorii provenite din activitatea de distributie, din care:</t>
  </si>
  <si>
    <t>cu scadența nedepășită</t>
  </si>
  <si>
    <t>cu scadența depășită</t>
  </si>
  <si>
    <t>total, din care:</t>
  </si>
  <si>
    <t>până în 15 zile</t>
  </si>
  <si>
    <t>între 15 - 30 zile</t>
  </si>
  <si>
    <t>peste 30 zile</t>
  </si>
  <si>
    <t>Evoluție</t>
  </si>
  <si>
    <t>Creanțe din activitatea de distribuție în asigurări</t>
  </si>
  <si>
    <t>Total creante legate de activitatea de distributie, din care:</t>
  </si>
  <si>
    <t>cu scadența depașită</t>
  </si>
  <si>
    <t>Total prime de asigurare distribuite pentru societăți de asigurare FOS/FOE</t>
  </si>
  <si>
    <t> Perioadă</t>
  </si>
  <si>
    <t>Total prime distribuite FOS/FOE (lei), dn care:</t>
  </si>
  <si>
    <t>Asigurări generale (lei)</t>
  </si>
  <si>
    <t>Asigurări de viață (lei)</t>
  </si>
  <si>
    <t xml:space="preserve">Evoluție </t>
  </si>
  <si>
    <t>Situația primelor brute intermediate (PBI) pe clase de asigurări generale</t>
  </si>
  <si>
    <t>PBI - lei</t>
  </si>
  <si>
    <t>% in total AG</t>
  </si>
  <si>
    <t>1-10</t>
  </si>
  <si>
    <t>Total AG</t>
  </si>
  <si>
    <t>Dinamica primelor brute intermediate de companiile de brokeraj, pe clase de asigurări generale</t>
  </si>
  <si>
    <t>Clasa AG</t>
  </si>
  <si>
    <t>Clasa A1</t>
  </si>
  <si>
    <t>Clasa A2</t>
  </si>
  <si>
    <t>Clasa A4</t>
  </si>
  <si>
    <t>Clasa A5</t>
  </si>
  <si>
    <t>Clasa A6</t>
  </si>
  <si>
    <t>Clasa A7</t>
  </si>
  <si>
    <t>Clasa A8</t>
  </si>
  <si>
    <t>Clasa A9</t>
  </si>
  <si>
    <t>Clasa A10</t>
  </si>
  <si>
    <t>Clasa A11</t>
  </si>
  <si>
    <t>Clasa A12</t>
  </si>
  <si>
    <t>Clasa A13</t>
  </si>
  <si>
    <t>Clasa A14</t>
  </si>
  <si>
    <t>Clasa A15</t>
  </si>
  <si>
    <t>Clasa A16</t>
  </si>
  <si>
    <t>Clasa A17</t>
  </si>
  <si>
    <t>Clasa A18</t>
  </si>
  <si>
    <t>Total PBI AG</t>
  </si>
  <si>
    <t>Variație %</t>
  </si>
  <si>
    <t>Situația primelor brute intermediate (PBI) pe clase pentru asigurări de viață</t>
  </si>
  <si>
    <t>Total PBI AV</t>
  </si>
  <si>
    <t>Variație PBI</t>
  </si>
  <si>
    <t>Situația veniturilor din activitatea de distribuție obținute de companiile de brokeraj, pe clase de asigurare - asigurări generale</t>
  </si>
  <si>
    <t>Nr. Crt</t>
  </si>
  <si>
    <t>Venituri intermediari - lei</t>
  </si>
  <si>
    <t>Pondere venit pe clasa in total venituri AG</t>
  </si>
  <si>
    <t>Dinamica veniturilor obținute de intermediari, pe clase de asigurări generale</t>
  </si>
  <si>
    <t>Total venituri AG</t>
  </si>
  <si>
    <t>Dinamica</t>
  </si>
  <si>
    <t>Total AV</t>
  </si>
  <si>
    <t>RBNS</t>
  </si>
  <si>
    <t>IBNR</t>
  </si>
  <si>
    <t>METROPOLITAN LIFE ASIGURARI METLIFE EUROPE (AV)</t>
  </si>
  <si>
    <t>AXERIA IARD SA Lyon</t>
  </si>
  <si>
    <t>HD INSURANCE PLC</t>
  </si>
  <si>
    <t>COLONNADE INSURANCE SA</t>
  </si>
  <si>
    <t>CARDIF ASSURANCES RISQUES DIVERS SA</t>
  </si>
  <si>
    <t>AGRA ASIGURARI</t>
  </si>
  <si>
    <t>COMPAGNIE FRANCAISE D ASSURANCE POUR LE COMMERCE EXTERIEUR SA</t>
  </si>
  <si>
    <t>METROPOLITAN LIFE ASIGURARI METLIFE EUROPE (AG)</t>
  </si>
  <si>
    <t>ALLIANZ TRADE</t>
  </si>
  <si>
    <t>SOGESSUR SA PARIS</t>
  </si>
  <si>
    <t>CARDIF ASSURANCE VIE SA</t>
  </si>
  <si>
    <t>MEDICOVER ASIGURARE AB STOCKHOLM SUCURSALA BUCURESTI </t>
  </si>
  <si>
    <t>Societate + FoE</t>
  </si>
  <si>
    <t>OMNIASIG VIG S.A.</t>
  </si>
  <si>
    <t>ASIGURAREA ROMANEASCA - ASIROM VIENNA INSURANCE GROUP S.A.</t>
  </si>
  <si>
    <t>POOL-UL DE ASIGURARE IMPOTRIVA DEZASTRELOR NATURALE S.A. (PAID)</t>
  </si>
  <si>
    <t>EAZY ASIGURARI S.A.</t>
  </si>
  <si>
    <t>UNIQA ASIGURARI DE VIATA S.A.</t>
  </si>
  <si>
    <t>Structura rezervelor tehnice brute pentru asigurărilor generale la 31.03.2025 (conform raportărilor statutare)</t>
  </si>
  <si>
    <t>31.03.2025 (lei)</t>
  </si>
  <si>
    <t>Indicatorul de lichiditate pe fiecare dintre categoriile de asigurări la 31 martie 2025</t>
  </si>
  <si>
    <t>COMPANIA DE ASIGURARI - REASIGURARI EXIM ROMANIA S.A.</t>
  </si>
  <si>
    <t>FLY INSURANCE - BROKER DE ASIGURARE REASIGURARE S.R.L.</t>
  </si>
  <si>
    <t>DASIG CONSULTING BROKER DE ASIGURARE-REASIGURARE S.R.L.</t>
  </si>
  <si>
    <t>AGRO PROTECTOR 2010 ASIGURARI - BROKER DE ASIGURARE S.R.L.</t>
  </si>
  <si>
    <t>WINNERS GROUP COMPANIE DE BROKERAJ S.R.L.</t>
  </si>
  <si>
    <t>TOTAL 1-10 </t>
  </si>
  <si>
    <t xml:space="preserve">TOTAL 1-10 </t>
  </si>
  <si>
    <t>TOTAL 1-10</t>
  </si>
  <si>
    <t>Notă: sunt incluse  societățile autorizate și reglementate de ASF, sucursalele și FoS; inclusiv Euroins România la 31.03.2023</t>
  </si>
  <si>
    <t>* Prima medie RCA a fost calculată utilizând unitățile anuale de expunere pentru care s-au luat în considerare toate duratele polițelor; sunt incluse societățile autorizate și reglementate de ASF, sucursalele și FoS</t>
  </si>
  <si>
    <t>REZULTAT TEHNIC - BRUT</t>
  </si>
  <si>
    <t>Prime subscrise nete de anulari</t>
  </si>
  <si>
    <t>Rezerva de prime la inceputul perioadei</t>
  </si>
  <si>
    <t>Rezerva de prime la sfarsitul perioadei</t>
  </si>
  <si>
    <t>Variatia rezervei de prime (3)-(2)</t>
  </si>
  <si>
    <t>Prime castigate (1)-(4)</t>
  </si>
  <si>
    <t>Despagubiri si cheltuieli cu solutionarea daunelor</t>
  </si>
  <si>
    <t>Recuperari si regrese ajustate cu deprecierile</t>
  </si>
  <si>
    <t>Rezerva de daune avizate la inceputul perioadei</t>
  </si>
  <si>
    <t>Rezerva de daune avizate la sfarsitul perioadei</t>
  </si>
  <si>
    <t>Variatia rezervei de daune avizate (9)-(8)</t>
  </si>
  <si>
    <t>Rezerva de daune neavizate la inceputul perioadei</t>
  </si>
  <si>
    <t>Rezerva de daune neavizate la sfarsitul perioadei</t>
  </si>
  <si>
    <t>Variatia rezervei de daune neavizate (12)-(11)</t>
  </si>
  <si>
    <t>Daune intamplate (6)-(7)+(10)+(13)</t>
  </si>
  <si>
    <t>Cheltuieli de achizitie aferente primelor subscrise</t>
  </si>
  <si>
    <t>Cheltuieli de achizitie amanate la inceputul perioadei</t>
  </si>
  <si>
    <t>Cheltuieli de achizitie amanate la sfarsitul perioadei</t>
  </si>
  <si>
    <t>Variatia cheltuielilor de achizitie amanate (17)-(16)</t>
  </si>
  <si>
    <t>Cheltuieli de achizitie ale perioadei (15)-(18)</t>
  </si>
  <si>
    <t>Cheltuieli de administrare</t>
  </si>
  <si>
    <t>Cheltuieli de exploatare (19)+(20)</t>
  </si>
  <si>
    <t xml:space="preserve"> Variatia rezervei pentru riscuri neexpirate</t>
  </si>
  <si>
    <t xml:space="preserve"> Variatia rezervei de catastrofa</t>
  </si>
  <si>
    <t>Variatia altor rezerve tehnice</t>
  </si>
  <si>
    <t>Alte venituri tehnice</t>
  </si>
  <si>
    <t>Alte cheltuieli tehnice</t>
  </si>
  <si>
    <t>Total venituri tehnice (5)+(25)</t>
  </si>
  <si>
    <t>Total cheltuieli tehnice (14)+(21)+(22)+(23)+(24)+(26)</t>
  </si>
  <si>
    <t>Rata daunei (14)/(5)%</t>
  </si>
  <si>
    <t>Rata cheltuielilor (21)/(5)%</t>
  </si>
  <si>
    <t>Rata combinata (29)+(30)</t>
  </si>
  <si>
    <t>Rezultat tehnic* (27)-(28)</t>
  </si>
  <si>
    <t>REZULTAT TEHNIC - NET</t>
  </si>
  <si>
    <t>PORSCHE VERSICHERUNGS AG SALZBURG</t>
  </si>
  <si>
    <t>EUROLIFE FFH ASIGURARI GENERALE S.A.</t>
  </si>
  <si>
    <t xml:space="preserve">ATRADIUS CREDITO Y CAUCION S.A. DE SEGUROS Y REASEGUROS  </t>
  </si>
  <si>
    <t>GERMAN ROMANIAN ASSURANCE S.A.</t>
  </si>
  <si>
    <t>30.06.2025</t>
  </si>
  <si>
    <t>31.03.2025</t>
  </si>
  <si>
    <t>30.09.2024</t>
  </si>
  <si>
    <t>Structura rezervelor tehnice brute pentru categoria asigurărilor de viață la 30.06.2025 (conform raportărilor statutare)</t>
  </si>
  <si>
    <t>30.06.2025 (lei)</t>
  </si>
  <si>
    <t>Indicatorul de lichiditate pe fiecare dintre categoriile de asigurări la 30 iunie 2025</t>
  </si>
  <si>
    <t>Indicator</t>
  </si>
  <si>
    <t>% in total aG</t>
  </si>
  <si>
    <t>Dinamica repartizării primelor brute subscrise pe segmente de asigurare</t>
  </si>
  <si>
    <t xml:space="preserve">Dinamica primelor brute subscrise pe clase de asigurări </t>
  </si>
  <si>
    <t>INTERAMERICAN HELLENIC INSURANCE COMPANY S.A.</t>
  </si>
  <si>
    <t>Evoluția numărului total de contracte de asigurare în vigoare la finalul perioadei</t>
  </si>
  <si>
    <t>Evoluția numărului de contracte de asigurare pentru asigurările generale, în vigoare la finalul perioadei</t>
  </si>
  <si>
    <t>Evoluția numărului de contracte de asigurare pentru asigurările de viată, în vigoare la finalul perioadei</t>
  </si>
  <si>
    <t>Dinamica indemnizațiilor brute plătite, inclusiv maturități și răscumpărări pentru asigurări generale și de viață</t>
  </si>
  <si>
    <t>30.09.2025</t>
  </si>
  <si>
    <t>30.09.2025 (lei)</t>
  </si>
  <si>
    <t>Evoluția PBS și a primelor nete de reasigurare pentru AG (conform raportărilor statutare)</t>
  </si>
  <si>
    <t>Evoluția rezervelor tehnice brute și a rezervelor tehnice nete de reasigurare pentru AG (conform raportărilor statutare)</t>
  </si>
  <si>
    <t>Evoluția IBP și a indemnizațiilor plătite nete de reasigurare pentru AG (conform raportărilor statutare)</t>
  </si>
  <si>
    <t>Evoluția PBS și a primelor nete de reasigurare pentru AV</t>
  </si>
  <si>
    <t>Evoluția IBP și a indemnizațiilor plătite nete de reasigurare pentru AV</t>
  </si>
  <si>
    <t>Evoluția rezervelor tehnice brute și a rezervelor tehnice nete de reasigurare pentru AV (conform raportărilor statutare)</t>
  </si>
  <si>
    <t>Indicatorul de lichiditate pe fiecare dintre categoriile de asigurări la 30 septembrie 2025</t>
  </si>
  <si>
    <t>Pondere număr contracte încheiate în perioadă în total contracte în funcție de perioada contractată</t>
  </si>
  <si>
    <t xml:space="preserve">Pondere număr contracte încheiate în perioadă în total contracte în funcție de contractant (persoană fizică sau persoană juridică) </t>
  </si>
  <si>
    <t xml:space="preserve">Evoluția primei medii RCA anualizate </t>
  </si>
  <si>
    <t>Evoluția RBNS și IBNR</t>
  </si>
  <si>
    <t>Dinamica repartizării primelor brute subscrise de către sucursale pe segmente de asigurare</t>
  </si>
  <si>
    <t xml:space="preserve">Volumul de prime brute subscrise pe clase asigurare de societățile autorizate de ASF și de sucursale (sume cumulate) </t>
  </si>
  <si>
    <t>Asigurători autorizati ASF</t>
  </si>
  <si>
    <t xml:space="preserve">Sucursale </t>
  </si>
  <si>
    <t>* gradul de distribuție calculat la primele distribuite de companiile de brokeraj pentru asigurători români;
Prime brute subscrise de societățile de asigurare autorizate în România;
Prime distribuite de companii de brokeraj pentru societățile de asigurare autorizate în România.</t>
  </si>
  <si>
    <t>Clasamentul primelor 10 societăți de asigurare în funcție de cota de piață (asigurări generale și de viață)</t>
  </si>
  <si>
    <t xml:space="preserve">Clasamentul societăților de asigurare autorizate și reglementate de ASF și a sucursalelor (FoE) în funcție de cota de piață (asigurări generale și de viață) </t>
  </si>
  <si>
    <t>Clasamentul primelor 10 societăți de asigurare în funcție de cota de piață (asigurări generale)</t>
  </si>
  <si>
    <t>Total PBS AG</t>
  </si>
  <si>
    <t>Clasamentul primelor 10 societăți de asigurare în funcție de cota de piață (asigurări de viață)</t>
  </si>
  <si>
    <t>Evoluția cotelor de piață în funcție de primele brute subscrise pe principalele clase de asigurări de viață, pe societăți</t>
  </si>
  <si>
    <t>Evoluția cotelor de piață, calculate în funcție de indemnizațiile brute plătite, inclusiv maturități și răscumpărări, pe clase de asigurări de viață, pe societăți</t>
  </si>
  <si>
    <t>Valoare (lei)</t>
  </si>
  <si>
    <t xml:space="preserve">Evoluția sumelor aprobate la plată de Fondul de Garantare a Asiguraților </t>
  </si>
  <si>
    <t>Structura rezervelor tehnice brute pentru asigurărilor generale (conform raportărilor statutare)</t>
  </si>
  <si>
    <t>Structura rezervelor tehnice brute pentru categoria asigurărilor de viață  (conform raportărilor statutare)</t>
  </si>
  <si>
    <t>31.12.2025 (lei)</t>
  </si>
  <si>
    <t>Structura rezervelor tehnice brute pentru categoria asigurărilor de viață (conform raportărilor statutare)</t>
  </si>
  <si>
    <t>Indicatorul de lichiditate pe fiecare dintre categoriile de asigurări la 31 decembrie 2025</t>
  </si>
  <si>
    <t>Clasamentul societăților pe piața asigurărilor auto facultative (clasa A3)</t>
  </si>
  <si>
    <t>EAZY ASIGUARI S.A.</t>
  </si>
  <si>
    <t>INTERAMERICAN</t>
  </si>
  <si>
    <t>Prima medie RCA la 31 decembrie 2025</t>
  </si>
  <si>
    <t xml:space="preserve">Clasamentul societăților de asigurare în funcție de volumul de prime brute subscrise la nivelul întregii piețe de asigurări de sănătate </t>
  </si>
  <si>
    <t>Clasamentul societăților de asigurare în funcție de volumul de prime brute subscrise pentru asigurările de garanții</t>
  </si>
  <si>
    <t>A6. Nave maritime, lacustre si fluviale</t>
  </si>
  <si>
    <t>A7. Bunuri in tranzit</t>
  </si>
  <si>
    <t>A8. Incendiu si calamitati naturale, (pentru alte bunuri decat cele asigurabile in clasele A3 - A7)</t>
  </si>
  <si>
    <t>A9. Grindina, inghet si alte riscuri decat cele prevazute in clasa A8 (pentru alte bunuri decat cele asigurabile in clasele A3 - A7)</t>
  </si>
  <si>
    <t>A10. Raspundere civila pentru utilizarea vehiculelor auto terestre</t>
  </si>
  <si>
    <t>A11. Raspundere civila pentru utilizarea aeronavelor</t>
  </si>
  <si>
    <t>A12. Raspundere civila pentru utilizarea vaselor maritime, lacustre si fluviale</t>
  </si>
  <si>
    <t>A13. Raspundere civila generala, exclusiv cea mentionata la clasele A10 - A12</t>
  </si>
  <si>
    <t>A15. Garantii</t>
  </si>
  <si>
    <t>A17. Protectie juridica</t>
  </si>
  <si>
    <t>A18. Asistenta persoane in dificultate in timpul deplasarilor</t>
  </si>
  <si>
    <t>Variație în valoare absoluta (2025 vs 2024)</t>
  </si>
  <si>
    <t>% in total AV</t>
  </si>
  <si>
    <t>T1 2023</t>
  </si>
  <si>
    <t>T1 2024</t>
  </si>
  <si>
    <t>T1 2025</t>
  </si>
  <si>
    <t>T1 2026</t>
  </si>
  <si>
    <t xml:space="preserve">SIGNAL IDUNA ASIGURARI S.A. </t>
  </si>
  <si>
    <t>Pondere T1 2026</t>
  </si>
  <si>
    <t>31.03.2026 (lei)</t>
  </si>
  <si>
    <t>Indicatorul de lichiditate pe fiecare dintre categoriile de asigurări la 31 martie 2026</t>
  </si>
  <si>
    <t xml:space="preserve">Notă: sunt incluse societățile autorizate și reglementate de ASF și sucursalele </t>
  </si>
  <si>
    <t xml:space="preserve">Notă: clasamentul include AXERIA IARD și Hellas Direct care au subscris RCA pe teritoriul României în baza FoE (sucursale) </t>
  </si>
  <si>
    <t>Pondere %AG</t>
  </si>
  <si>
    <t>Pondere %AV</t>
  </si>
  <si>
    <t>Repartizarea PBS de către sucursale pe clase de asigurare în trimestrul I 2026</t>
  </si>
  <si>
    <t>Volumul de prime brute subscrise pe clase asigurare de societățile autorizate de ASF și de sucursale (sume cumulate) în trimestrul I 2026</t>
  </si>
  <si>
    <t>Volumul de prime brute subscrise pe clase asigurare de societățile autorizate de ASF și de sucursale (sume cumulate) în trimestrul I 2025</t>
  </si>
  <si>
    <t>Pondere % AG</t>
  </si>
  <si>
    <t>Pondere % AV</t>
  </si>
  <si>
    <t>Repartizarea IBP de către sucursale pe clase de asigurare în trimestrul I 2026</t>
  </si>
  <si>
    <t>31.03.2025*</t>
  </si>
  <si>
    <t>31.03.2025**</t>
  </si>
  <si>
    <t>31.03.2026*</t>
  </si>
  <si>
    <t>31.03.2026**</t>
  </si>
  <si>
    <t>PINT.RO BROKER DE ASIGURARE S.R.L.</t>
  </si>
  <si>
    <t>FUNK INTERNATIONAL ROMANIA BROKER DE ASIGURARE - REASIGURARE S.R.L.</t>
  </si>
  <si>
    <t>Dinamica T1 2026 vs. T1 2025</t>
  </si>
  <si>
    <t>WISE CONSULTING BROKER DE ASIGURARE SI REASIGURARE SRL</t>
  </si>
  <si>
    <t>Evoluția veniturilor în perioada T1 2023 – T1 2026</t>
  </si>
  <si>
    <t>MERIDIAN BROKER DE ASIGURARE-REASIGURARE S.R.L.</t>
  </si>
  <si>
    <t>Total T1 2026</t>
  </si>
  <si>
    <t>Total T1 2025</t>
  </si>
  <si>
    <t>% in total AV T1 2026</t>
  </si>
  <si>
    <t>% in total AV T1 2025</t>
  </si>
  <si>
    <t>Total venituri AG T1 2026</t>
  </si>
  <si>
    <t>Total venituri T1 2025</t>
  </si>
  <si>
    <t>Structura primelor de asigurare intermediate de companiile de brokeraj, pentru societățile care activează pe FOS/FOE în T1 2026</t>
  </si>
  <si>
    <t>**gradul de distribuție calculat la primele distribuite de companiile de brokeraj pentru asigurători români și sucursale;
Prime brute subscrise de societățile autorizate în România și cele care desfăşoară activitate de distribuţie pe teritoriul României în baza dreptului de stabilire (FoE) - conform raportărilor depuse de acestea în baza Normei 22/2021 privind distribuţia de asigurări, cu modificările și completările ulterioare;
Prime distribuite de companiile de brokeraj pentru societățile autorizate în România și cele care desfăşoară activitate de asigurare pe teritoriul României în baza dreptului de stabilire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</si>
</sst>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-* #,##0.00\ _l_e_i_-;\-* #,##0.00\ _l_e_i_-;_-* &quot;-&quot;??\ _l_e_i_-;_-@_-"/>
    <numFmt numFmtId="165" formatCode="[$-10418]#,##0;\-#,##0"/>
    <numFmt numFmtId="166" formatCode="_(* #,##0_);_(* \(#,##0\);_(* &quot;-&quot;??_);_(@_)"/>
    <numFmt numFmtId="167" formatCode="0.0%"/>
    <numFmt numFmtId="168" formatCode="_-* #,##0\ _l_e_i_-;\-* #,##0\ _l_e_i_-;_-* &quot;-&quot;??\ _l_e_i_-;_-@_-"/>
    <numFmt numFmtId="169" formatCode="[$-10418]#,##0;\(#,##0\)"/>
    <numFmt numFmtId="170" formatCode="[$-10418]#,##0"/>
    <numFmt numFmtId="171" formatCode="0.000%"/>
    <numFmt numFmtId="172" formatCode="0.0000%"/>
    <numFmt numFmtId="173" formatCode="#,##0_ ;\-#,##0&quot; 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9"/>
      <color rgb="FF333333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9"/>
      <color rgb="FF4B3866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025089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i/>
      <sz val="11"/>
      <color rgb="FF333333"/>
      <name val="Calibri"/>
      <family val="2"/>
    </font>
    <font>
      <i/>
      <sz val="9"/>
      <color rgb="FF333333"/>
      <name val="Calibri"/>
      <family val="2"/>
    </font>
    <font>
      <sz val="8"/>
      <color theme="1"/>
      <name val="Calibri"/>
      <family val="2"/>
      <scheme val="minor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8" fillId="0" borderId="0"/>
  </cellStyleXfs>
  <cellXfs count="29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0" fontId="0" fillId="0" borderId="0" xfId="0" applyNumberFormat="1"/>
    <xf numFmtId="10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3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/>
    </xf>
    <xf numFmtId="4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7" fontId="0" fillId="0" borderId="0" xfId="0" applyNumberFormat="1"/>
    <xf numFmtId="167" fontId="2" fillId="0" borderId="0" xfId="0" applyNumberFormat="1" applyFont="1"/>
    <xf numFmtId="0" fontId="4" fillId="0" borderId="0" xfId="0" applyFont="1"/>
    <xf numFmtId="168" fontId="0" fillId="0" borderId="0" xfId="1" applyNumberFormat="1" applyFont="1"/>
    <xf numFmtId="168" fontId="0" fillId="0" borderId="0" xfId="0" applyNumberFormat="1"/>
    <xf numFmtId="167" fontId="0" fillId="0" borderId="0" xfId="2" applyNumberFormat="1" applyFont="1"/>
    <xf numFmtId="10" fontId="0" fillId="0" borderId="0" xfId="2" applyNumberFormat="1" applyFont="1"/>
    <xf numFmtId="167" fontId="0" fillId="0" borderId="0" xfId="2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166" fontId="2" fillId="0" borderId="0" xfId="1" applyNumberFormat="1" applyFont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166" fontId="2" fillId="0" borderId="0" xfId="1" applyNumberFormat="1" applyFont="1"/>
    <xf numFmtId="166" fontId="0" fillId="0" borderId="0" xfId="1" applyNumberFormat="1" applyFont="1"/>
    <xf numFmtId="169" fontId="2" fillId="0" borderId="0" xfId="0" applyNumberFormat="1" applyFont="1"/>
    <xf numFmtId="170" fontId="2" fillId="0" borderId="0" xfId="0" applyNumberFormat="1" applyFont="1"/>
    <xf numFmtId="169" fontId="0" fillId="0" borderId="0" xfId="0" applyNumberFormat="1"/>
    <xf numFmtId="170" fontId="0" fillId="0" borderId="0" xfId="0" applyNumberFormat="1"/>
    <xf numFmtId="166" fontId="0" fillId="0" borderId="0" xfId="0" applyNumberFormat="1"/>
    <xf numFmtId="43" fontId="0" fillId="0" borderId="0" xfId="0" applyNumberForma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1" applyNumberFormat="1" applyFont="1"/>
    <xf numFmtId="0" fontId="0" fillId="0" borderId="0" xfId="0" applyAlignment="1">
      <alignment horizontal="center" vertical="center"/>
    </xf>
    <xf numFmtId="3" fontId="2" fillId="0" borderId="0" xfId="1" applyNumberFormat="1" applyFont="1"/>
    <xf numFmtId="3" fontId="0" fillId="0" borderId="0" xfId="1" applyNumberFormat="1" applyFont="1" applyBorder="1" applyAlignment="1">
      <alignment vertical="center" wrapText="1"/>
    </xf>
    <xf numFmtId="3" fontId="1" fillId="0" borderId="0" xfId="1" applyNumberFormat="1" applyFont="1" applyBorder="1" applyAlignment="1">
      <alignment horizontal="righ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3" fontId="2" fillId="0" borderId="0" xfId="1" applyNumberFormat="1" applyFont="1" applyBorder="1" applyAlignment="1">
      <alignment vertical="center" wrapText="1"/>
    </xf>
    <xf numFmtId="166" fontId="2" fillId="0" borderId="0" xfId="0" applyNumberFormat="1" applyFont="1"/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0" fontId="2" fillId="3" borderId="0" xfId="0" applyFont="1" applyFill="1"/>
    <xf numFmtId="10" fontId="0" fillId="0" borderId="0" xfId="2" applyNumberFormat="1" applyFont="1" applyFill="1"/>
    <xf numFmtId="166" fontId="2" fillId="0" borderId="0" xfId="1" applyNumberFormat="1" applyFont="1" applyAlignment="1">
      <alignment horizontal="center"/>
    </xf>
    <xf numFmtId="0" fontId="0" fillId="0" borderId="0" xfId="0" applyFill="1"/>
    <xf numFmtId="0" fontId="2" fillId="2" borderId="0" xfId="0" applyFont="1" applyFill="1"/>
    <xf numFmtId="166" fontId="0" fillId="0" borderId="0" xfId="1" applyNumberFormat="1" applyFont="1" applyFill="1"/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0" fontId="12" fillId="0" borderId="0" xfId="0" applyFont="1"/>
    <xf numFmtId="0" fontId="13" fillId="0" borderId="0" xfId="0" applyFont="1"/>
    <xf numFmtId="10" fontId="12" fillId="0" borderId="0" xfId="2" applyNumberFormat="1" applyFont="1"/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 applyAlignment="1"/>
    <xf numFmtId="0" fontId="16" fillId="0" borderId="0" xfId="0" applyFont="1" applyAlignment="1">
      <alignment vertical="center"/>
    </xf>
    <xf numFmtId="0" fontId="13" fillId="0" borderId="0" xfId="0" applyFont="1" applyFill="1"/>
    <xf numFmtId="166" fontId="0" fillId="0" borderId="0" xfId="3" applyNumberFormat="1" applyFont="1"/>
    <xf numFmtId="166" fontId="12" fillId="0" borderId="0" xfId="3" applyNumberFormat="1" applyFont="1"/>
    <xf numFmtId="0" fontId="12" fillId="0" borderId="0" xfId="0" applyFont="1" applyAlignment="1">
      <alignment horizontal="center" vertical="center"/>
    </xf>
    <xf numFmtId="170" fontId="13" fillId="0" borderId="0" xfId="0" applyNumberFormat="1" applyFont="1" applyBorder="1" applyAlignment="1" applyProtection="1">
      <alignment horizontal="right" vertical="center" wrapText="1" readingOrder="1"/>
      <protection locked="0"/>
    </xf>
    <xf numFmtId="10" fontId="13" fillId="0" borderId="0" xfId="2" applyNumberFormat="1" applyFont="1"/>
    <xf numFmtId="10" fontId="12" fillId="0" borderId="0" xfId="2" applyNumberFormat="1" applyFont="1" applyBorder="1"/>
    <xf numFmtId="0" fontId="11" fillId="0" borderId="0" xfId="0" applyFont="1"/>
    <xf numFmtId="3" fontId="13" fillId="0" borderId="0" xfId="0" applyNumberFormat="1" applyFont="1" applyFill="1" applyBorder="1"/>
    <xf numFmtId="10" fontId="13" fillId="0" borderId="0" xfId="0" applyNumberFormat="1" applyFont="1" applyFill="1" applyBorder="1"/>
    <xf numFmtId="10" fontId="14" fillId="0" borderId="0" xfId="0" applyNumberFormat="1" applyFont="1" applyFill="1" applyBorder="1"/>
    <xf numFmtId="10" fontId="13" fillId="0" borderId="0" xfId="2" applyNumberFormat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 applyProtection="1">
      <alignment horizontal="center" vertical="center" wrapText="1" readingOrder="1"/>
      <protection locked="0"/>
    </xf>
    <xf numFmtId="170" fontId="1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4" fillId="0" borderId="0" xfId="2" applyNumberFormat="1" applyFont="1" applyFill="1" applyBorder="1"/>
    <xf numFmtId="170" fontId="13" fillId="0" borderId="0" xfId="0" applyNumberFormat="1" applyFont="1" applyFill="1" applyBorder="1" applyAlignment="1" applyProtection="1">
      <alignment vertical="center" wrapText="1" readingOrder="1"/>
      <protection locked="0"/>
    </xf>
    <xf numFmtId="0" fontId="14" fillId="0" borderId="0" xfId="0" applyFont="1" applyFill="1" applyBorder="1" applyAlignment="1"/>
    <xf numFmtId="0" fontId="19" fillId="0" borderId="0" xfId="0" applyFont="1"/>
    <xf numFmtId="0" fontId="13" fillId="0" borderId="0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Border="1"/>
    <xf numFmtId="0" fontId="21" fillId="0" borderId="0" xfId="0" applyFont="1" applyBorder="1"/>
    <xf numFmtId="3" fontId="20" fillId="0" borderId="0" xfId="0" applyNumberFormat="1" applyFont="1" applyBorder="1"/>
    <xf numFmtId="10" fontId="13" fillId="0" borderId="0" xfId="2" applyNumberFormat="1" applyFont="1" applyBorder="1"/>
    <xf numFmtId="10" fontId="20" fillId="0" borderId="0" xfId="2" applyNumberFormat="1" applyFont="1" applyBorder="1"/>
    <xf numFmtId="10" fontId="21" fillId="0" borderId="0" xfId="2" applyNumberFormat="1" applyFont="1" applyBorder="1"/>
    <xf numFmtId="166" fontId="16" fillId="0" borderId="0" xfId="3" applyNumberFormat="1" applyFont="1" applyAlignment="1">
      <alignment vertical="center"/>
    </xf>
    <xf numFmtId="0" fontId="12" fillId="0" borderId="0" xfId="0" applyFont="1" applyFill="1" applyBorder="1"/>
    <xf numFmtId="0" fontId="12" fillId="0" borderId="0" xfId="0" applyFont="1" applyBorder="1" applyAlignment="1">
      <alignment horizontal="left" vertical="center"/>
    </xf>
    <xf numFmtId="171" fontId="12" fillId="0" borderId="0" xfId="2" applyNumberFormat="1" applyFont="1" applyBorder="1" applyAlignment="1">
      <alignment horizontal="left" vertical="center"/>
    </xf>
    <xf numFmtId="172" fontId="12" fillId="0" borderId="0" xfId="2" applyNumberFormat="1" applyFont="1" applyBorder="1" applyAlignment="1">
      <alignment horizontal="left" vertical="center"/>
    </xf>
    <xf numFmtId="170" fontId="13" fillId="0" borderId="0" xfId="0" applyNumberFormat="1" applyFont="1" applyBorder="1" applyAlignment="1" applyProtection="1">
      <alignment vertical="center" readingOrder="1"/>
      <protection locked="0"/>
    </xf>
    <xf numFmtId="170" fontId="13" fillId="0" borderId="0" xfId="0" applyNumberFormat="1" applyFont="1" applyBorder="1"/>
    <xf numFmtId="0" fontId="13" fillId="0" borderId="0" xfId="0" applyFont="1" applyAlignment="1"/>
    <xf numFmtId="10" fontId="12" fillId="0" borderId="0" xfId="0" applyNumberFormat="1" applyFont="1" applyBorder="1"/>
    <xf numFmtId="170" fontId="12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15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170" fontId="12" fillId="0" borderId="0" xfId="0" applyNumberFormat="1" applyFont="1" applyBorder="1" applyAlignment="1" applyProtection="1">
      <alignment vertical="center" readingOrder="1"/>
      <protection locked="0"/>
    </xf>
    <xf numFmtId="10" fontId="14" fillId="0" borderId="0" xfId="0" applyNumberFormat="1" applyFont="1" applyFill="1"/>
    <xf numFmtId="10" fontId="15" fillId="0" borderId="0" xfId="0" applyNumberFormat="1" applyFont="1" applyBorder="1"/>
    <xf numFmtId="0" fontId="14" fillId="0" borderId="0" xfId="0" applyFont="1" applyFill="1" applyBorder="1" applyAlignment="1">
      <alignment wrapText="1"/>
    </xf>
    <xf numFmtId="170" fontId="14" fillId="0" borderId="0" xfId="0" applyNumberFormat="1" applyFont="1" applyFill="1" applyBorder="1"/>
    <xf numFmtId="172" fontId="12" fillId="0" borderId="0" xfId="0" applyNumberFormat="1" applyFont="1" applyBorder="1"/>
    <xf numFmtId="170" fontId="12" fillId="0" borderId="0" xfId="0" applyNumberFormat="1" applyFont="1" applyBorder="1"/>
    <xf numFmtId="0" fontId="15" fillId="0" borderId="0" xfId="0" applyFont="1" applyBorder="1"/>
    <xf numFmtId="170" fontId="13" fillId="0" borderId="0" xfId="0" applyNumberFormat="1" applyFont="1" applyFill="1" applyBorder="1" applyAlignment="1" applyProtection="1">
      <alignment vertical="center" readingOrder="1"/>
      <protection locked="0"/>
    </xf>
    <xf numFmtId="170" fontId="1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1" fillId="0" borderId="0" xfId="0" applyFont="1"/>
    <xf numFmtId="0" fontId="22" fillId="0" borderId="0" xfId="0" applyFont="1" applyBorder="1" applyAlignment="1" applyProtection="1">
      <alignment horizontal="center" vertical="center" wrapText="1" readingOrder="1"/>
      <protection locked="0"/>
    </xf>
    <xf numFmtId="0" fontId="22" fillId="0" borderId="0" xfId="0" applyFont="1" applyFill="1" applyBorder="1" applyAlignment="1" applyProtection="1">
      <alignment horizontal="center" vertical="center" wrapText="1" readingOrder="1"/>
      <protection locked="0"/>
    </xf>
    <xf numFmtId="165" fontId="1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21" fillId="0" borderId="0" xfId="2" applyNumberFormat="1" applyFont="1"/>
    <xf numFmtId="165" fontId="22" fillId="0" borderId="0" xfId="0" applyNumberFormat="1" applyFont="1" applyBorder="1" applyAlignment="1" applyProtection="1">
      <alignment horizontal="right" vertical="center" wrapText="1" readingOrder="1"/>
      <protection locked="0"/>
    </xf>
    <xf numFmtId="165" fontId="12" fillId="0" borderId="0" xfId="0" applyNumberFormat="1" applyFont="1"/>
    <xf numFmtId="0" fontId="12" fillId="0" borderId="0" xfId="0" applyFont="1" applyFill="1"/>
    <xf numFmtId="166" fontId="12" fillId="0" borderId="0" xfId="3" applyNumberFormat="1" applyFont="1" applyBorder="1" applyAlignment="1">
      <alignment horizontal="right"/>
    </xf>
    <xf numFmtId="0" fontId="14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0" fontId="2" fillId="0" borderId="0" xfId="0" applyNumberFormat="1" applyFont="1" applyFill="1"/>
    <xf numFmtId="166" fontId="0" fillId="0" borderId="0" xfId="0" applyNumberFormat="1" applyFont="1" applyAlignment="1">
      <alignment horizontal="right" vertical="center"/>
    </xf>
    <xf numFmtId="3" fontId="1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indent="5"/>
    </xf>
    <xf numFmtId="0" fontId="24" fillId="0" borderId="0" xfId="0" applyFont="1" applyAlignment="1">
      <alignment horizontal="left" vertical="center"/>
    </xf>
    <xf numFmtId="3" fontId="0" fillId="0" borderId="0" xfId="0" applyNumberFormat="1" applyFill="1" applyAlignment="1">
      <alignment horizontal="right" vertical="center"/>
    </xf>
    <xf numFmtId="0" fontId="14" fillId="0" borderId="0" xfId="5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/>
    <xf numFmtId="0" fontId="13" fillId="0" borderId="0" xfId="0" applyFont="1" applyFill="1" applyAlignment="1">
      <alignment horizontal="center" vertical="center"/>
    </xf>
    <xf numFmtId="3" fontId="14" fillId="0" borderId="0" xfId="0" applyNumberFormat="1" applyFont="1" applyFill="1" applyBorder="1"/>
    <xf numFmtId="9" fontId="14" fillId="0" borderId="0" xfId="0" applyNumberFormat="1" applyFont="1" applyFill="1" applyBorder="1"/>
    <xf numFmtId="0" fontId="13" fillId="0" borderId="0" xfId="0" applyFont="1" applyFill="1" applyBorder="1" applyAlignment="1">
      <alignment horizontal="left"/>
    </xf>
    <xf numFmtId="166" fontId="13" fillId="0" borderId="0" xfId="3" applyNumberFormat="1" applyFont="1" applyFill="1" applyBorder="1" applyAlignment="1" applyProtection="1">
      <alignment horizontal="right" vertical="center" readingOrder="1"/>
      <protection locked="0"/>
    </xf>
    <xf numFmtId="166" fontId="13" fillId="0" borderId="0" xfId="3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5" fillId="0" borderId="0" xfId="5" applyFont="1" applyBorder="1" applyAlignment="1" applyProtection="1">
      <alignment horizontal="center" vertical="center" wrapText="1" readingOrder="1"/>
      <protection locked="0"/>
    </xf>
    <xf numFmtId="49" fontId="15" fillId="0" borderId="0" xfId="5" applyNumberFormat="1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Border="1" applyAlignment="1">
      <alignment horizontal="center" vertical="center"/>
    </xf>
    <xf numFmtId="10" fontId="13" fillId="0" borderId="0" xfId="2" applyNumberFormat="1" applyFont="1" applyFill="1" applyBorder="1" applyAlignment="1">
      <alignment horizontal="center"/>
    </xf>
    <xf numFmtId="10" fontId="14" fillId="0" borderId="0" xfId="2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5" fontId="1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3" fillId="0" borderId="0" xfId="2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5" fillId="0" borderId="0" xfId="0" applyFont="1"/>
    <xf numFmtId="10" fontId="25" fillId="0" borderId="0" xfId="2" applyNumberFormat="1" applyFont="1" applyAlignment="1">
      <alignment horizontal="center"/>
    </xf>
    <xf numFmtId="10" fontId="25" fillId="0" borderId="0" xfId="2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0" fillId="0" borderId="0" xfId="0" applyFont="1"/>
    <xf numFmtId="166" fontId="0" fillId="0" borderId="0" xfId="3" applyNumberFormat="1" applyFont="1" applyFill="1" applyAlignment="1">
      <alignment horizontal="right" vertical="center"/>
    </xf>
    <xf numFmtId="9" fontId="0" fillId="0" borderId="0" xfId="2" applyFont="1" applyFill="1" applyAlignment="1">
      <alignment horizontal="center" vertical="center"/>
    </xf>
    <xf numFmtId="166" fontId="0" fillId="0" borderId="0" xfId="3" applyNumberFormat="1" applyFont="1" applyFill="1"/>
    <xf numFmtId="166" fontId="2" fillId="0" borderId="0" xfId="3" applyNumberFormat="1" applyFont="1"/>
    <xf numFmtId="10" fontId="2" fillId="0" borderId="0" xfId="2" applyNumberFormat="1" applyFont="1"/>
    <xf numFmtId="10" fontId="0" fillId="0" borderId="0" xfId="0" applyNumberForma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166" fontId="17" fillId="0" borderId="0" xfId="3" applyNumberFormat="1" applyFont="1" applyFill="1" applyBorder="1" applyAlignment="1" applyProtection="1">
      <alignment horizontal="right" vertical="center" wrapText="1" readingOrder="1"/>
      <protection locked="0"/>
    </xf>
    <xf numFmtId="10" fontId="0" fillId="0" borderId="0" xfId="0" applyNumberFormat="1" applyFont="1" applyFill="1" applyAlignment="1">
      <alignment horizontal="center" vertical="center"/>
    </xf>
    <xf numFmtId="166" fontId="0" fillId="0" borderId="0" xfId="3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10" fontId="2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 wrapText="1" readingOrder="1"/>
      <protection locked="0"/>
    </xf>
    <xf numFmtId="0" fontId="13" fillId="0" borderId="0" xfId="0" applyFont="1" applyFill="1" applyBorder="1" applyAlignment="1">
      <alignment wrapText="1"/>
    </xf>
    <xf numFmtId="173" fontId="13" fillId="0" borderId="0" xfId="3" applyNumberFormat="1" applyFont="1" applyFill="1"/>
    <xf numFmtId="166" fontId="13" fillId="0" borderId="0" xfId="3" applyNumberFormat="1" applyFont="1" applyFill="1" applyBorder="1" applyAlignment="1" applyProtection="1">
      <alignment horizontal="right" vertical="center" wrapText="1" readingOrder="1"/>
      <protection locked="0"/>
    </xf>
    <xf numFmtId="166" fontId="13" fillId="0" borderId="0" xfId="3" applyNumberFormat="1" applyFont="1" applyFill="1" applyBorder="1" applyAlignment="1"/>
    <xf numFmtId="10" fontId="14" fillId="0" borderId="0" xfId="2" applyNumberFormat="1" applyFont="1" applyFill="1"/>
    <xf numFmtId="9" fontId="13" fillId="0" borderId="0" xfId="2" applyFont="1" applyFill="1" applyBorder="1" applyAlignment="1" applyProtection="1">
      <alignment horizontal="right" vertical="center" wrapText="1" readingOrder="1"/>
      <protection locked="0"/>
    </xf>
    <xf numFmtId="165" fontId="1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/>
    <xf numFmtId="165" fontId="0" fillId="0" borderId="0" xfId="0" applyNumberFormat="1"/>
    <xf numFmtId="9" fontId="0" fillId="0" borderId="0" xfId="2" applyFont="1"/>
    <xf numFmtId="10" fontId="0" fillId="0" borderId="0" xfId="0" applyNumberFormat="1" applyFill="1"/>
    <xf numFmtId="9" fontId="0" fillId="0" borderId="0" xfId="0" applyNumberFormat="1"/>
    <xf numFmtId="14" fontId="10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66" fontId="1" fillId="0" borderId="0" xfId="1" applyNumberFormat="1" applyFont="1" applyBorder="1" applyAlignment="1">
      <alignment horizontal="right" vertical="center"/>
    </xf>
    <xf numFmtId="166" fontId="1" fillId="0" borderId="0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0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1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0" fillId="0" borderId="0" xfId="0" applyNumberFormat="1" applyFill="1"/>
    <xf numFmtId="10" fontId="2" fillId="0" borderId="0" xfId="2" applyNumberFormat="1" applyFont="1" applyFill="1"/>
    <xf numFmtId="0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right"/>
    </xf>
    <xf numFmtId="170" fontId="25" fillId="0" borderId="0" xfId="1" applyNumberFormat="1" applyFont="1"/>
    <xf numFmtId="0" fontId="2" fillId="0" borderId="0" xfId="0" applyFont="1" applyAlignment="1"/>
    <xf numFmtId="167" fontId="2" fillId="0" borderId="0" xfId="0" applyNumberFormat="1" applyFont="1" applyAlignment="1">
      <alignment horizontal="right" vertical="center"/>
    </xf>
    <xf numFmtId="167" fontId="0" fillId="0" borderId="0" xfId="0" applyNumberFormat="1" applyFont="1" applyAlignment="1">
      <alignment horizontal="right" vertical="center"/>
    </xf>
    <xf numFmtId="166" fontId="0" fillId="0" borderId="0" xfId="0" applyNumberFormat="1" applyFont="1"/>
    <xf numFmtId="0" fontId="0" fillId="0" borderId="0" xfId="1" applyNumberFormat="1" applyFont="1"/>
    <xf numFmtId="0" fontId="5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166" fontId="13" fillId="0" borderId="0" xfId="3" applyNumberFormat="1" applyFont="1" applyFill="1" applyBorder="1" applyAlignment="1" applyProtection="1">
      <alignment vertical="center" wrapText="1" readingOrder="1"/>
      <protection locked="0"/>
    </xf>
    <xf numFmtId="166" fontId="13" fillId="0" borderId="0" xfId="3" applyNumberFormat="1" applyFont="1" applyFill="1" applyBorder="1" applyAlignment="1" applyProtection="1">
      <alignment vertical="center" readingOrder="1"/>
      <protection locked="0"/>
    </xf>
    <xf numFmtId="10" fontId="13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14" fillId="0" borderId="0" xfId="5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Border="1" applyAlignment="1">
      <alignment horizontal="center"/>
    </xf>
    <xf numFmtId="167" fontId="2" fillId="0" borderId="0" xfId="2" applyNumberFormat="1" applyFont="1" applyAlignment="1">
      <alignment horizontal="right" vertical="center"/>
    </xf>
    <xf numFmtId="9" fontId="0" fillId="0" borderId="0" xfId="0" applyNumberFormat="1" applyFont="1"/>
    <xf numFmtId="9" fontId="0" fillId="0" borderId="0" xfId="0" applyNumberFormat="1" applyFont="1" applyAlignment="1">
      <alignment horizontal="right" vertical="center"/>
    </xf>
    <xf numFmtId="9" fontId="0" fillId="0" borderId="0" xfId="1" applyNumberFormat="1" applyFont="1"/>
    <xf numFmtId="0" fontId="0" fillId="0" borderId="0" xfId="0" applyFont="1" applyAlignment="1">
      <alignment horizontal="left" vertical="center"/>
    </xf>
    <xf numFmtId="0" fontId="0" fillId="0" borderId="0" xfId="0" applyFont="1" applyFill="1"/>
    <xf numFmtId="3" fontId="13" fillId="0" borderId="0" xfId="0" applyNumberFormat="1" applyFont="1" applyBorder="1"/>
    <xf numFmtId="0" fontId="12" fillId="0" borderId="0" xfId="0" applyFont="1" applyAlignment="1">
      <alignment wrapText="1"/>
    </xf>
    <xf numFmtId="3" fontId="12" fillId="0" borderId="0" xfId="0" applyNumberFormat="1" applyFont="1"/>
    <xf numFmtId="10" fontId="1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0" borderId="0" xfId="0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49" fontId="14" fillId="0" borderId="0" xfId="5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/>
    </xf>
  </cellXfs>
  <cellStyles count="6">
    <cellStyle name="Comma" xfId="1" builtinId="3"/>
    <cellStyle name="Comma 2" xfId="3"/>
    <cellStyle name="Normal" xfId="0" builtinId="0"/>
    <cellStyle name="Normal 2" xfId="4"/>
    <cellStyle name="Normal 2 2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200"/>
              <a:t>Ponderea</a:t>
            </a:r>
            <a:r>
              <a:rPr lang="en-US" sz="1200"/>
              <a:t> primelor intermediate </a:t>
            </a:r>
            <a:r>
              <a:rPr lang="ro-RO" sz="1200"/>
              <a:t>de companiile de brokeraj,</a:t>
            </a:r>
            <a:r>
              <a:rPr lang="ro-RO" sz="1200" baseline="0"/>
              <a:t> </a:t>
            </a:r>
            <a:r>
              <a:rPr lang="en-US" sz="1200"/>
              <a:t>pe clase de asigurări</a:t>
            </a:r>
            <a:r>
              <a:rPr lang="ro-RO" sz="1200"/>
              <a:t>, pentru asigurări</a:t>
            </a:r>
            <a:r>
              <a:rPr lang="en-US" sz="1200"/>
              <a:t> </a:t>
            </a:r>
            <a:r>
              <a:rPr lang="ro-RO" sz="1200"/>
              <a:t>în</a:t>
            </a:r>
            <a:r>
              <a:rPr lang="en-US" sz="1200" baseline="0"/>
              <a:t> T1 2026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67204404190512E-2"/>
          <c:y val="0.14781492262536036"/>
          <c:w val="0.92456869488183646"/>
          <c:h val="0.81836611423962236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brokeraj_AG'!$D$4</c:f>
              <c:strCache>
                <c:ptCount val="1"/>
                <c:pt idx="0">
                  <c:v>% in total AG</c:v>
                </c:pt>
              </c:strCache>
            </c:strRef>
          </c:tx>
          <c:explosion val="5"/>
          <c:dPt>
            <c:idx val="0"/>
            <c:bubble3D val="0"/>
            <c:explosion val="6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A63-4ED6-850D-7911F44ACB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A63-4ED6-850D-7911F44ACB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A63-4ED6-850D-7911F44ACB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A63-4ED6-850D-7911F44ACB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A63-4ED6-850D-7911F44ACB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A63-4ED6-850D-7911F44ACB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A63-4ED6-850D-7911F44ACB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A63-4ED6-850D-7911F44ACB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A63-4ED6-850D-7911F44ACB1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A63-4ED6-850D-7911F44ACB1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A63-4ED6-850D-7911F44ACB1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A63-4ED6-850D-7911F44ACB1B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63-4ED6-850D-7911F44ACB1B}"/>
                </c:ext>
              </c:extLst>
            </c:dLbl>
            <c:dLbl>
              <c:idx val="1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A63-4ED6-850D-7911F44ACB1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9DEC6590-5D5A-47E2-9AB4-028E98E04E1C}" type="CATEGORYNAME">
                      <a:rPr lang="en-US"/>
                      <a:pPr/>
                      <a:t>[CATEGORY NAME]</a:t>
                    </a:fld>
                    <a:r>
                      <a:rPr lang="en-US"/>
                      <a:t>; </a:t>
                    </a:r>
                    <a:fld id="{3DFA575E-F0CF-46F4-8117-939E312B093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A63-4ED6-850D-7911F44ACB1B}"/>
                </c:ext>
              </c:extLst>
            </c:dLbl>
            <c:dLbl>
              <c:idx val="11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A63-4ED6-850D-7911F44ACB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('Companii brokeraj_AG'!$B$5:$B$14,'Companii brokeraj_AG'!$B$16)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A2</c:v>
                </c:pt>
                <c:pt idx="4">
                  <c:v>A9</c:v>
                </c:pt>
                <c:pt idx="5">
                  <c:v>A13</c:v>
                </c:pt>
                <c:pt idx="6">
                  <c:v>A15</c:v>
                </c:pt>
                <c:pt idx="7">
                  <c:v>A14</c:v>
                </c:pt>
                <c:pt idx="8">
                  <c:v>A18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('Companii brokeraj_AG'!$D$5:$D$14,'Companii brokeraj_AG'!$D$16)</c:f>
              <c:numCache>
                <c:formatCode>0.00%</c:formatCode>
                <c:ptCount val="11"/>
                <c:pt idx="0">
                  <c:v>0.57583714104167483</c:v>
                </c:pt>
                <c:pt idx="1">
                  <c:v>0.20069566460103655</c:v>
                </c:pt>
                <c:pt idx="2">
                  <c:v>7.8285472390736299E-2</c:v>
                </c:pt>
                <c:pt idx="3">
                  <c:v>5.0300283980125496E-2</c:v>
                </c:pt>
                <c:pt idx="4">
                  <c:v>2.6092433533571328E-2</c:v>
                </c:pt>
                <c:pt idx="5">
                  <c:v>2.4016334719909216E-2</c:v>
                </c:pt>
                <c:pt idx="6">
                  <c:v>1.996185086139516E-2</c:v>
                </c:pt>
                <c:pt idx="7">
                  <c:v>6.191131268729941E-3</c:v>
                </c:pt>
                <c:pt idx="8">
                  <c:v>5.0199315467690632E-3</c:v>
                </c:pt>
                <c:pt idx="9">
                  <c:v>3.6565149675746207E-3</c:v>
                </c:pt>
                <c:pt idx="10">
                  <c:v>9.9432410884774808E-3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A63-4ED6-850D-7911F44ACB1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100" b="1" i="0" baseline="0">
                <a:effectLst/>
              </a:rPr>
              <a:t>Ponderea</a:t>
            </a:r>
            <a:r>
              <a:rPr lang="en-US" sz="1100" b="1" i="0" baseline="0">
                <a:effectLst/>
              </a:rPr>
              <a:t> primelor de asigurare  intermediate de companiile de brokeraj, pe clase de asigur</a:t>
            </a:r>
            <a:r>
              <a:rPr lang="ro-RO" sz="1100" b="1" i="0" baseline="0">
                <a:effectLst/>
              </a:rPr>
              <a:t>ări de viață,</a:t>
            </a:r>
            <a:r>
              <a:rPr lang="en-US" sz="1100" b="1" i="0" baseline="0">
                <a:effectLst/>
              </a:rPr>
              <a:t> pentru societățile care activează pe FOS/FOE </a:t>
            </a:r>
            <a:r>
              <a:rPr lang="ro-RO" sz="1100" b="1" i="0" baseline="0">
                <a:effectLst/>
              </a:rPr>
              <a:t>în </a:t>
            </a:r>
            <a:r>
              <a:rPr lang="en-US" sz="1100" b="1" i="0" baseline="0">
                <a:effectLst/>
              </a:rPr>
              <a:t>T1 2026</a:t>
            </a:r>
            <a:endParaRPr lang="ro-RO" sz="1100">
              <a:effectLst/>
            </a:endParaRPr>
          </a:p>
        </c:rich>
      </c:tx>
      <c:layout>
        <c:manualLayout>
          <c:xMode val="edge"/>
          <c:yMode val="edge"/>
          <c:x val="0.12341646484686418"/>
          <c:y val="3.4456936968223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31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704705675862803E-2"/>
          <c:y val="0.24157562802267435"/>
          <c:w val="0.95178246276732636"/>
          <c:h val="0.75604227008479141"/>
        </c:manualLayout>
      </c:layout>
      <c:pie3DChart>
        <c:varyColors val="1"/>
        <c:ser>
          <c:idx val="0"/>
          <c:order val="0"/>
          <c:tx>
            <c:strRef>
              <c:f>'Companii brok FOS_FOE'!$D$30</c:f>
              <c:strCache>
                <c:ptCount val="1"/>
                <c:pt idx="0">
                  <c:v>% in total AV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0D5C-4C38-B615-CAC0A218B942}"/>
              </c:ext>
            </c:extLst>
          </c:dPt>
          <c:dPt>
            <c:idx val="1"/>
            <c:bubble3D val="0"/>
            <c:explosion val="12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0D5C-4C38-B615-CAC0A218B9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'Companii brok FOS_FOE'!$B$31:$B$32</c:f>
              <c:strCache>
                <c:ptCount val="2"/>
                <c:pt idx="0">
                  <c:v>C1</c:v>
                </c:pt>
                <c:pt idx="1">
                  <c:v>C3</c:v>
                </c:pt>
              </c:strCache>
            </c:strRef>
          </c:cat>
          <c:val>
            <c:numRef>
              <c:f>'Companii brok FOS_FOE'!$D$31:$D$32</c:f>
              <c:numCache>
                <c:formatCode>0.00%</c:formatCode>
                <c:ptCount val="2"/>
                <c:pt idx="0">
                  <c:v>0.53500771009300618</c:v>
                </c:pt>
                <c:pt idx="1">
                  <c:v>0.46499228990699376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5C-4C38-B615-CAC0A218B94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200"/>
              <a:t>Ponderea</a:t>
            </a:r>
            <a:r>
              <a:rPr lang="en-US" sz="1200"/>
              <a:t> primelor intermediate </a:t>
            </a:r>
            <a:r>
              <a:rPr lang="ro-RO" sz="1200"/>
              <a:t>de</a:t>
            </a:r>
            <a:r>
              <a:rPr lang="ro-RO" sz="1200" baseline="0"/>
              <a:t> companiile de brokeraj, </a:t>
            </a:r>
            <a:r>
              <a:rPr lang="en-US" sz="1200"/>
              <a:t>pe clase de asigurări</a:t>
            </a:r>
            <a:r>
              <a:rPr lang="ro-RO" sz="1200"/>
              <a:t> pentru asigurări</a:t>
            </a:r>
            <a:r>
              <a:rPr lang="en-US" sz="1200"/>
              <a:t> generale</a:t>
            </a:r>
            <a:r>
              <a:rPr lang="ro-RO" sz="1200"/>
              <a:t> în</a:t>
            </a:r>
            <a:r>
              <a:rPr lang="en-US" sz="1200" baseline="0"/>
              <a:t> T1 2025</a:t>
            </a:r>
            <a:endParaRPr lang="ro-RO" sz="1200"/>
          </a:p>
        </c:rich>
      </c:tx>
      <c:layout>
        <c:manualLayout>
          <c:xMode val="edge"/>
          <c:yMode val="edge"/>
          <c:x val="0.13684482711993098"/>
          <c:y val="5.0314445475384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094099580236968E-2"/>
          <c:y val="0.22170303526704763"/>
          <c:w val="0.95483062075557346"/>
          <c:h val="0.75060104063593358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brokeraj_AG'!$D$30</c:f>
              <c:strCache>
                <c:ptCount val="1"/>
                <c:pt idx="0">
                  <c:v>% in total aG</c:v>
                </c:pt>
              </c:strCache>
            </c:strRef>
          </c:tx>
          <c:dPt>
            <c:idx val="0"/>
            <c:bubble3D val="0"/>
            <c:explosion val="1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B7-44BE-9205-47F034BFF3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B7-44BE-9205-47F034BFF3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B7-44BE-9205-47F034BFF3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B7-44BE-9205-47F034BFF3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4B7-44BE-9205-47F034BFF3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4B7-44BE-9205-47F034BFF3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4B7-44BE-9205-47F034BFF3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4B7-44BE-9205-47F034BFF3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4B7-44BE-9205-47F034BFF3F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4B7-44BE-9205-47F034BFF3F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4B7-44BE-9205-47F034BFF3F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4B7-44BE-9205-47F034BFF3FF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B7-44BE-9205-47F034BFF3FF}"/>
                </c:ext>
              </c:extLst>
            </c:dLbl>
            <c:dLbl>
              <c:idx val="1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B7-44BE-9205-47F034BFF3FF}"/>
                </c:ext>
              </c:extLst>
            </c:dLbl>
            <c:dLbl>
              <c:idx val="11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4B7-44BE-9205-47F034BFF3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('Companii brokeraj_AG'!$B$31:$B$40,'Companii brokeraj_AG'!$B$42)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A2</c:v>
                </c:pt>
                <c:pt idx="4">
                  <c:v>A9</c:v>
                </c:pt>
                <c:pt idx="5">
                  <c:v>A13</c:v>
                </c:pt>
                <c:pt idx="6">
                  <c:v>A15</c:v>
                </c:pt>
                <c:pt idx="7">
                  <c:v>A18</c:v>
                </c:pt>
                <c:pt idx="8">
                  <c:v>A14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('Companii brokeraj_AG'!$D$31:$D$40,'Companii brokeraj_AG'!$D$42)</c:f>
              <c:numCache>
                <c:formatCode>0.00%</c:formatCode>
                <c:ptCount val="11"/>
                <c:pt idx="0">
                  <c:v>0.57098632659145665</c:v>
                </c:pt>
                <c:pt idx="1">
                  <c:v>0.20302948054804962</c:v>
                </c:pt>
                <c:pt idx="2">
                  <c:v>8.0009931560642095E-2</c:v>
                </c:pt>
                <c:pt idx="3">
                  <c:v>5.1983784627751065E-2</c:v>
                </c:pt>
                <c:pt idx="4">
                  <c:v>2.9179604460349836E-2</c:v>
                </c:pt>
                <c:pt idx="5">
                  <c:v>2.5381433194847095E-2</c:v>
                </c:pt>
                <c:pt idx="6">
                  <c:v>1.6985357906326277E-2</c:v>
                </c:pt>
                <c:pt idx="7">
                  <c:v>5.1786025593834519E-3</c:v>
                </c:pt>
                <c:pt idx="8">
                  <c:v>4.7747574196315354E-3</c:v>
                </c:pt>
                <c:pt idx="9">
                  <c:v>3.783752141153421E-3</c:v>
                </c:pt>
                <c:pt idx="10">
                  <c:v>8.7069689904089396E-3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4B7-44BE-9205-47F034BFF3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o-RO"/>
              <a:t>Dinamica evoluției volumului primelor de asigurare distribuite de companiile de brokeraj, în </a:t>
            </a:r>
            <a:r>
              <a:rPr lang="en-US"/>
              <a:t>T1 2026</a:t>
            </a:r>
            <a:r>
              <a:rPr lang="ro-RO"/>
              <a:t> față de </a:t>
            </a:r>
            <a:r>
              <a:rPr lang="en-US"/>
              <a:t>T1 2025</a:t>
            </a:r>
            <a:endParaRPr lang="ro-R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3810416494283604E-2"/>
          <c:y val="0.14661137356625903"/>
          <c:w val="0.97237916701143279"/>
          <c:h val="0.822959850787913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C3-4104-BBED-48267D48472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C3-4104-BBED-48267D48472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CC3-4104-BBED-48267D48472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C3-4104-BBED-48267D48472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C3-4104-BBED-48267D48472C}"/>
              </c:ext>
            </c:extLst>
          </c:dPt>
          <c:dLbls>
            <c:dLbl>
              <c:idx val="0"/>
              <c:layout>
                <c:manualLayout>
                  <c:x val="1.6446307713193675E-3"/>
                  <c:y val="-7.02913506206944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CC3-4104-BBED-48267D48472C}"/>
                </c:ext>
              </c:extLst>
            </c:dLbl>
            <c:dLbl>
              <c:idx val="6"/>
              <c:layout>
                <c:manualLayout>
                  <c:x val="0"/>
                  <c:y val="-0.110099921160187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CC3-4104-BBED-48267D48472C}"/>
                </c:ext>
              </c:extLst>
            </c:dLbl>
            <c:dLbl>
              <c:idx val="7"/>
              <c:layout>
                <c:manualLayout>
                  <c:x val="-1.2741143701240978E-3"/>
                  <c:y val="-4.76190714256074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CC3-4104-BBED-48267D48472C}"/>
                </c:ext>
              </c:extLst>
            </c:dLbl>
            <c:dLbl>
              <c:idx val="11"/>
              <c:layout>
                <c:manualLayout>
                  <c:x val="-1.017999311602417E-16"/>
                  <c:y val="-4.61345122816684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CC3-4104-BBED-48267D48472C}"/>
                </c:ext>
              </c:extLst>
            </c:dLbl>
            <c:dLbl>
              <c:idx val="17"/>
              <c:layout>
                <c:manualLayout>
                  <c:x val="0"/>
                  <c:y val="-0.126478246484494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CC3-4104-BBED-48267D4847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'Companii brokeraj dinamica AG'!$B$4:$S$4</c:f>
              <c:strCache>
                <c:ptCount val="18"/>
                <c:pt idx="0">
                  <c:v>Clasa A1</c:v>
                </c:pt>
                <c:pt idx="1">
                  <c:v>Clasa A2</c:v>
                </c:pt>
                <c:pt idx="2">
                  <c:v>Clasa A3</c:v>
                </c:pt>
                <c:pt idx="3">
                  <c:v>Clasa A4</c:v>
                </c:pt>
                <c:pt idx="4">
                  <c:v>Clasa A5</c:v>
                </c:pt>
                <c:pt idx="5">
                  <c:v>Clasa A6</c:v>
                </c:pt>
                <c:pt idx="6">
                  <c:v>Clasa A7</c:v>
                </c:pt>
                <c:pt idx="7">
                  <c:v>Clasa A8</c:v>
                </c:pt>
                <c:pt idx="8">
                  <c:v>Clasa A9</c:v>
                </c:pt>
                <c:pt idx="9">
                  <c:v>Clasa A10</c:v>
                </c:pt>
                <c:pt idx="10">
                  <c:v>Clasa A11</c:v>
                </c:pt>
                <c:pt idx="11">
                  <c:v>Clasa A12</c:v>
                </c:pt>
                <c:pt idx="12">
                  <c:v>Clasa A13</c:v>
                </c:pt>
                <c:pt idx="13">
                  <c:v>Clasa A14</c:v>
                </c:pt>
                <c:pt idx="14">
                  <c:v>Clasa A15</c:v>
                </c:pt>
                <c:pt idx="15">
                  <c:v>Clasa A16</c:v>
                </c:pt>
                <c:pt idx="16">
                  <c:v>Clasa A17</c:v>
                </c:pt>
                <c:pt idx="17">
                  <c:v>Clasa A18</c:v>
                </c:pt>
              </c:strCache>
            </c:strRef>
          </c:cat>
          <c:val>
            <c:numRef>
              <c:f>'Companii brokeraj dinamica AG'!$B$8:$S$8</c:f>
              <c:numCache>
                <c:formatCode>0.00%</c:formatCode>
                <c:ptCount val="18"/>
                <c:pt idx="0">
                  <c:v>8.7020935070399943E-2</c:v>
                </c:pt>
                <c:pt idx="1">
                  <c:v>8.8418148751454539E-2</c:v>
                </c:pt>
                <c:pt idx="2">
                  <c:v>0.11191635964548879</c:v>
                </c:pt>
                <c:pt idx="3">
                  <c:v>7.9464451090751689E-2</c:v>
                </c:pt>
                <c:pt idx="4">
                  <c:v>0.394800717920893</c:v>
                </c:pt>
                <c:pt idx="5">
                  <c:v>-4.4415612613395439E-2</c:v>
                </c:pt>
                <c:pt idx="6">
                  <c:v>0.14611251570492756</c:v>
                </c:pt>
                <c:pt idx="7">
                  <c:v>0.10060253844345164</c:v>
                </c:pt>
                <c:pt idx="8">
                  <c:v>5.8388772561916791E-3</c:v>
                </c:pt>
                <c:pt idx="9">
                  <c:v>0.13440255838846929</c:v>
                </c:pt>
                <c:pt idx="10">
                  <c:v>3.748519029212535</c:v>
                </c:pt>
                <c:pt idx="11">
                  <c:v>-0.18511126230625302</c:v>
                </c:pt>
                <c:pt idx="12">
                  <c:v>6.4348417701676749E-2</c:v>
                </c:pt>
                <c:pt idx="13">
                  <c:v>0.4585184679606365</c:v>
                </c:pt>
                <c:pt idx="14">
                  <c:v>0.32196311133628425</c:v>
                </c:pt>
                <c:pt idx="15">
                  <c:v>0.3934585099501548</c:v>
                </c:pt>
                <c:pt idx="16">
                  <c:v>0.30086305368701627</c:v>
                </c:pt>
                <c:pt idx="17">
                  <c:v>9.0381428422798324E-2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CC3-4104-BBED-48267D4847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94463072"/>
        <c:axId val="619428848"/>
      </c:barChart>
      <c:catAx>
        <c:axId val="6944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428848"/>
        <c:crosses val="autoZero"/>
        <c:auto val="1"/>
        <c:lblAlgn val="ctr"/>
        <c:lblOffset val="100"/>
        <c:noMultiLvlLbl val="0"/>
      </c:catAx>
      <c:valAx>
        <c:axId val="61942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46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50" b="0" i="1" u="none" strike="noStrike" cap="all" baseline="0"/>
              <a:t>Ponderea primelor distribuite </a:t>
            </a:r>
            <a:r>
              <a:rPr lang="ro-RO" sz="1050" b="0" i="1" u="none" strike="noStrike" cap="all" baseline="0">
                <a:effectLst/>
              </a:rPr>
              <a:t>pe clase de asigurări</a:t>
            </a:r>
            <a:r>
              <a:rPr lang="ro-RO" sz="1050" b="0" i="1" u="none" strike="noStrike" cap="all" baseline="0"/>
              <a:t> pentru asigurări de viață ÎN </a:t>
            </a:r>
            <a:r>
              <a:rPr lang="en-US" sz="1050" b="0" i="1" u="none" strike="noStrike" cap="all" baseline="0"/>
              <a:t>T1 2026</a:t>
            </a:r>
            <a:endParaRPr lang="ro-RO" sz="1050"/>
          </a:p>
        </c:rich>
      </c:tx>
      <c:layout>
        <c:manualLayout>
          <c:xMode val="edge"/>
          <c:yMode val="edge"/>
          <c:x val="0.13100492575414374"/>
          <c:y val="2.9950588798331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32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84570646595963E-2"/>
          <c:y val="0.19087851964106059"/>
          <c:w val="0.93014655269258661"/>
          <c:h val="0.7899729531986435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064-4DB3-A7DC-B7F69CC0B4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064-4DB3-A7DC-B7F69CC0B40F}"/>
              </c:ext>
            </c:extLst>
          </c:dPt>
          <c:dPt>
            <c:idx val="2"/>
            <c:bubble3D val="0"/>
            <c:explosion val="7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064-4DB3-A7DC-B7F69CC0B4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3064-4DB3-A7DC-B7F69CC0B4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064-4DB3-A7DC-B7F69CC0B4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3064-4DB3-A7DC-B7F69CC0B4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3064-4DB3-A7DC-B7F69CC0B4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3064-4DB3-A7DC-B7F69CC0B4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3064-4DB3-A7DC-B7F69CC0B40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3064-4DB3-A7DC-B7F69CC0B40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3064-4DB3-A7DC-B7F69CC0B40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3064-4DB3-A7DC-B7F69CC0B40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3064-4DB3-A7DC-B7F69CC0B40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3064-4DB3-A7DC-B7F69CC0B40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3064-4DB3-A7DC-B7F69CC0B40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3064-4DB3-A7DC-B7F69CC0B40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3064-4DB3-A7DC-B7F69CC0B40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3064-4DB3-A7DC-B7F69CC0B40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3064-4DB3-A7DC-B7F69CC0B40F}"/>
              </c:ext>
            </c:extLst>
          </c:dPt>
          <c:dLbls>
            <c:dLbl>
              <c:idx val="0"/>
              <c:layout>
                <c:manualLayout>
                  <c:x val="-0.13030831878999419"/>
                  <c:y val="-0.2079096045197740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62EC138-FA25-4B2C-A503-CC89457BC795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FA790B60-5271-48D3-9E63-17038BF7D7C1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064-4DB3-A7DC-B7F69CC0B40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064-4DB3-A7DC-B7F69CC0B40F}"/>
                </c:ext>
              </c:extLst>
            </c:dLbl>
            <c:dLbl>
              <c:idx val="2"/>
              <c:layout>
                <c:manualLayout>
                  <c:x val="0.14426992437463643"/>
                  <c:y val="0.149152542372881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75A43A-F1A5-432F-BAB1-0A7C4C2E6831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3DA48EA9-872A-4692-8501-25DB9AF525CD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064-4DB3-A7DC-B7F69CC0B40F}"/>
                </c:ext>
              </c:extLst>
            </c:dLbl>
            <c:dLbl>
              <c:idx val="3"/>
              <c:layout>
                <c:manualLayout>
                  <c:x val="1.6288539848749273E-2"/>
                  <c:y val="2.7118644067796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64-4DB3-A7DC-B7F69CC0B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'Companii brokeraj_AV'!$B$3:$E$3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'Companii brokeraj_AV'!$B$7:$E$7</c:f>
              <c:numCache>
                <c:formatCode>0.00%</c:formatCode>
                <c:ptCount val="4"/>
                <c:pt idx="0">
                  <c:v>0.55624116379115529</c:v>
                </c:pt>
                <c:pt idx="1">
                  <c:v>8.1032936476041129E-5</c:v>
                </c:pt>
                <c:pt idx="2">
                  <c:v>0.44367780327236861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3064-4DB3-A7DC-B7F69CC0B40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0" i="1" u="none" strike="noStrike" cap="all" baseline="0"/>
              <a:t>Ponderea primelor distribuite </a:t>
            </a:r>
            <a:r>
              <a:rPr lang="ro-RO" sz="1000" b="0" i="1" u="none" strike="noStrike" cap="all" baseline="0">
                <a:effectLst/>
              </a:rPr>
              <a:t>pe clase de asigurări</a:t>
            </a:r>
            <a:r>
              <a:rPr lang="ro-RO" sz="1000" b="0" i="1" u="none" strike="noStrike" cap="all" baseline="0"/>
              <a:t>pentru asigurări de viață ÎN </a:t>
            </a:r>
            <a:r>
              <a:rPr lang="en-US" sz="1000" b="0" i="1" u="none" strike="noStrike" cap="all" baseline="0"/>
              <a:t>T1 2025</a:t>
            </a:r>
            <a:endParaRPr lang="ro-RO" sz="1000"/>
          </a:p>
        </c:rich>
      </c:tx>
      <c:layout>
        <c:manualLayout>
          <c:xMode val="edge"/>
          <c:yMode val="edge"/>
          <c:x val="0.14268856621606912"/>
          <c:y val="1.7809989660383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31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84570646595963E-2"/>
          <c:y val="0.19287150128279712"/>
          <c:w val="0.89818286841369388"/>
          <c:h val="0.76783968535534131"/>
        </c:manualLayout>
      </c:layout>
      <c:pie3DChart>
        <c:varyColors val="1"/>
        <c:ser>
          <c:idx val="1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03F-497F-B41F-D02AC97C93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03F-497F-B41F-D02AC97C93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03F-497F-B41F-D02AC97C93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03F-497F-B41F-D02AC97C9383}"/>
              </c:ext>
            </c:extLst>
          </c:dPt>
          <c:dLbls>
            <c:dLbl>
              <c:idx val="0"/>
              <c:layout>
                <c:manualLayout>
                  <c:x val="-0.16863406408094436"/>
                  <c:y val="-0.157657657657657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4E0A134-03F6-4A92-A847-B9F9C241085F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F2B0CD6D-49BF-416D-A9F2-D59189F0472D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03F-497F-B41F-D02AC97C938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03F-497F-B41F-D02AC97C9383}"/>
                </c:ext>
              </c:extLst>
            </c:dLbl>
            <c:dLbl>
              <c:idx val="2"/>
              <c:layout>
                <c:manualLayout>
                  <c:x val="0.16188870151770657"/>
                  <c:y val="0.130630630630630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5C93A7-8B90-4EA9-80B4-6615B8AFB959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C72A2921-14C7-4FCC-9920-7C8A9AE507DE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03F-497F-B41F-D02AC97C938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03F-497F-B41F-D02AC97C93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'Companii brokeraj_AV'!$B$3:$E$3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'Companii brokeraj_AV'!$B$8:$E$8</c:f>
              <c:numCache>
                <c:formatCode>0.00%</c:formatCode>
                <c:ptCount val="4"/>
                <c:pt idx="0">
                  <c:v>0.59019057155805899</c:v>
                </c:pt>
                <c:pt idx="1">
                  <c:v>1.5264803636958193E-5</c:v>
                </c:pt>
                <c:pt idx="2">
                  <c:v>0.40976077655178056</c:v>
                </c:pt>
                <c:pt idx="3">
                  <c:v>3.3387086523471273E-5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3F-497F-B41F-D02AC97C938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Ponderea veniturilor obținute de </a:t>
            </a:r>
            <a:r>
              <a:rPr lang="ro-RO" sz="1200"/>
              <a:t>companiile</a:t>
            </a:r>
            <a:r>
              <a:rPr lang="ro-RO" sz="1200" baseline="0"/>
              <a:t> de brokeraj,</a:t>
            </a:r>
            <a:r>
              <a:rPr lang="en-US" sz="1200"/>
              <a:t> pe clase </a:t>
            </a:r>
            <a:r>
              <a:rPr lang="ro-RO" sz="1200"/>
              <a:t>de</a:t>
            </a:r>
            <a:r>
              <a:rPr lang="en-US" sz="1200"/>
              <a:t> asigurări</a:t>
            </a:r>
            <a:r>
              <a:rPr lang="ro-RO" sz="1200"/>
              <a:t>, pentru asigurări</a:t>
            </a:r>
            <a:r>
              <a:rPr lang="en-US" sz="1200"/>
              <a:t> generale </a:t>
            </a:r>
            <a:r>
              <a:rPr lang="ro-RO" sz="1200"/>
              <a:t>în </a:t>
            </a:r>
            <a:r>
              <a:rPr lang="en-US" sz="1200"/>
              <a:t>T1</a:t>
            </a:r>
            <a:r>
              <a:rPr lang="en-US" sz="1200" baseline="0"/>
              <a:t> 2026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354322258276961E-2"/>
          <c:y val="0.16285142624412091"/>
          <c:w val="0.95320142141719311"/>
          <c:h val="0.79420088536735267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brokeraj_venituri AG'!$D$5</c:f>
              <c:strCache>
                <c:ptCount val="1"/>
                <c:pt idx="0">
                  <c:v>Pondere venit pe clasa in total venituri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B0C-47F2-A649-7B14B05406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0C-47F2-A649-7B14B05406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B0C-47F2-A649-7B14B05406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B0C-47F2-A649-7B14B05406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B0C-47F2-A649-7B14B05406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B0C-47F2-A649-7B14B05406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B0C-47F2-A649-7B14B05406B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B0C-47F2-A649-7B14B05406B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B0C-47F2-A649-7B14B05406B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B0C-47F2-A649-7B14B05406B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B0C-47F2-A649-7B14B05406B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B0C-47F2-A649-7B14B05406B8}"/>
              </c:ext>
            </c:extLst>
          </c:dPt>
          <c:dLbls>
            <c:dLbl>
              <c:idx val="0"/>
              <c:layout>
                <c:manualLayout>
                  <c:x val="-8.5892549085561279E-2"/>
                  <c:y val="-0.127823711215310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0C-47F2-A649-7B14B05406B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291343D-0B20-4786-8FDA-D4FF569DFC2D}" type="VALUE">
                      <a:rPr lang="en-US" baseline="0">
                        <a:solidFill>
                          <a:schemeClr val="bg2">
                            <a:lumMod val="75000"/>
                          </a:schemeClr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CB0C-47F2-A649-7B14B05406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brokeraj_venituri AG'!$B$6:$B$15,'Companii brokeraj_venituri AG'!$B$17)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A2</c:v>
                </c:pt>
                <c:pt idx="4">
                  <c:v>A13</c:v>
                </c:pt>
                <c:pt idx="5">
                  <c:v>A9</c:v>
                </c:pt>
                <c:pt idx="6">
                  <c:v>A15</c:v>
                </c:pt>
                <c:pt idx="7">
                  <c:v>A18</c:v>
                </c:pt>
                <c:pt idx="8">
                  <c:v>A1</c:v>
                </c:pt>
                <c:pt idx="9">
                  <c:v>A5</c:v>
                </c:pt>
                <c:pt idx="10">
                  <c:v>Alte clase</c:v>
                </c:pt>
              </c:strCache>
            </c:strRef>
          </c:cat>
          <c:val>
            <c:numRef>
              <c:f>('Companii brokeraj_venituri AG'!$D$6:$D$15,'Companii brokeraj_venituri AG'!$D$17)</c:f>
              <c:numCache>
                <c:formatCode>0.00%</c:formatCode>
                <c:ptCount val="11"/>
                <c:pt idx="0">
                  <c:v>0.40491599491864816</c:v>
                </c:pt>
                <c:pt idx="1">
                  <c:v>0.25049495666269039</c:v>
                </c:pt>
                <c:pt idx="2">
                  <c:v>0.14109277154134472</c:v>
                </c:pt>
                <c:pt idx="3">
                  <c:v>4.9548056049556546E-2</c:v>
                </c:pt>
                <c:pt idx="4">
                  <c:v>4.6687055386642029E-2</c:v>
                </c:pt>
                <c:pt idx="5">
                  <c:v>3.5678674919371052E-2</c:v>
                </c:pt>
                <c:pt idx="6">
                  <c:v>2.2014510397237685E-2</c:v>
                </c:pt>
                <c:pt idx="7">
                  <c:v>1.4440552153437446E-2</c:v>
                </c:pt>
                <c:pt idx="8">
                  <c:v>1.1443242242841625E-2</c:v>
                </c:pt>
                <c:pt idx="9">
                  <c:v>8.7457533447975588E-3</c:v>
                </c:pt>
                <c:pt idx="10">
                  <c:v>1.4938432383432742E-2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B0C-47F2-A649-7B14B05406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Ponderea veniturilor obținute de intermediari</a:t>
            </a:r>
            <a:r>
              <a:rPr lang="ro-RO" sz="1200"/>
              <a:t>,</a:t>
            </a:r>
            <a:r>
              <a:rPr lang="en-US" sz="1200"/>
              <a:t> pe clase </a:t>
            </a:r>
            <a:r>
              <a:rPr lang="ro-RO" sz="1200"/>
              <a:t>de</a:t>
            </a:r>
            <a:r>
              <a:rPr lang="en-US" sz="1200"/>
              <a:t> asigurări</a:t>
            </a:r>
            <a:r>
              <a:rPr lang="ro-RO" sz="1200"/>
              <a:t>, pentru</a:t>
            </a:r>
            <a:r>
              <a:rPr lang="ro-RO" sz="1200" baseline="0"/>
              <a:t> asigurări</a:t>
            </a:r>
            <a:r>
              <a:rPr lang="en-US" sz="1200"/>
              <a:t> generale </a:t>
            </a:r>
            <a:r>
              <a:rPr lang="ro-RO" sz="1200"/>
              <a:t>în</a:t>
            </a:r>
            <a:r>
              <a:rPr lang="ro-RO" sz="1200" baseline="0"/>
              <a:t> </a:t>
            </a:r>
            <a:r>
              <a:rPr lang="en-US" sz="1200" baseline="0"/>
              <a:t>T1 2025</a:t>
            </a:r>
            <a:endParaRPr lang="ro-RO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024855604616037E-3"/>
          <c:y val="0.18497123267571808"/>
          <c:w val="0.99159753031215503"/>
          <c:h val="0.73730709140191752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brokeraj_venituri AG'!$D$31</c:f>
              <c:strCache>
                <c:ptCount val="1"/>
                <c:pt idx="0">
                  <c:v>Pondere venit pe clasa in total venituri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B6A-4B1C-A57C-FEF445BD34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B6A-4B1C-A57C-FEF445BD34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B6A-4B1C-A57C-FEF445BD34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B6A-4B1C-A57C-FEF445BD34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B6A-4B1C-A57C-FEF445BD34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B6A-4B1C-A57C-FEF445BD34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B6A-4B1C-A57C-FEF445BD34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B6A-4B1C-A57C-FEF445BD34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B6A-4B1C-A57C-FEF445BD34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B6A-4B1C-A57C-FEF445BD346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B6A-4B1C-A57C-FEF445BD346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B6A-4B1C-A57C-FEF445BD3461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A-4B1C-A57C-FEF445BD3461}"/>
                </c:ext>
              </c:extLst>
            </c:dLbl>
            <c:dLbl>
              <c:idx val="1"/>
              <c:layout>
                <c:manualLayout>
                  <c:x val="0.12038981950096649"/>
                  <c:y val="9.00756858617023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6A-4B1C-A57C-FEF445BD3461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6A-4B1C-A57C-FEF445BD34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81CA35A-3879-41EC-BDEE-218F3239873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0B6A-4B1C-A57C-FEF445BD3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brokeraj_venituri AG'!$B$32:$B$41,'Companii brokeraj_venituri AG'!$B$43)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A2</c:v>
                </c:pt>
                <c:pt idx="4">
                  <c:v>A13</c:v>
                </c:pt>
                <c:pt idx="5">
                  <c:v>A9</c:v>
                </c:pt>
                <c:pt idx="6">
                  <c:v>A15</c:v>
                </c:pt>
                <c:pt idx="7">
                  <c:v>A18</c:v>
                </c:pt>
                <c:pt idx="8">
                  <c:v>A5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('Companii brokeraj_venituri AG'!$D$32:$D$41,'Companii brokeraj_venituri AG'!$D$43)</c:f>
              <c:numCache>
                <c:formatCode>0.00%</c:formatCode>
                <c:ptCount val="11"/>
                <c:pt idx="0">
                  <c:v>0.32906893528229592</c:v>
                </c:pt>
                <c:pt idx="1">
                  <c:v>0.26996458589406774</c:v>
                </c:pt>
                <c:pt idx="2">
                  <c:v>0.16782416589863694</c:v>
                </c:pt>
                <c:pt idx="3">
                  <c:v>5.4506368039667755E-2</c:v>
                </c:pt>
                <c:pt idx="4">
                  <c:v>5.0005518259885362E-2</c:v>
                </c:pt>
                <c:pt idx="5">
                  <c:v>4.4074730762200649E-2</c:v>
                </c:pt>
                <c:pt idx="6">
                  <c:v>2.5237512815271985E-2</c:v>
                </c:pt>
                <c:pt idx="7">
                  <c:v>1.7271423685519868E-2</c:v>
                </c:pt>
                <c:pt idx="8">
                  <c:v>1.3196923308273219E-2</c:v>
                </c:pt>
                <c:pt idx="9">
                  <c:v>1.1726626834293156E-2</c:v>
                </c:pt>
                <c:pt idx="10">
                  <c:v>1.7123209219887355E-2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B6A-4B1C-A57C-FEF445BD346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o-RO"/>
              <a:t>Dinamica evoluției veniturilor obținute de companiile de brokeaj din activitatea de distribuție,</a:t>
            </a:r>
            <a:r>
              <a:rPr lang="en-US"/>
              <a:t> pe clase de asigur</a:t>
            </a:r>
            <a:r>
              <a:rPr lang="ro-RO"/>
              <a:t>ări generale în </a:t>
            </a:r>
            <a:r>
              <a:rPr lang="en-US"/>
              <a:t>T1 2026</a:t>
            </a:r>
            <a:r>
              <a:rPr lang="ro-RO"/>
              <a:t> față de </a:t>
            </a:r>
            <a:r>
              <a:rPr lang="en-US"/>
              <a:t>T1 2025</a:t>
            </a:r>
            <a:endParaRPr lang="ro-R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509795421578265E-2"/>
          <c:y val="0.1215113250701565"/>
          <c:w val="0.91685806249527446"/>
          <c:h val="0.836652000647017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316-4226-BFC9-023395D9A1B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316-4226-BFC9-023395D9A1B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316-4226-BFC9-023395D9A1B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316-4226-BFC9-023395D9A1B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316-4226-BFC9-023395D9A1B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316-4226-BFC9-023395D9A1B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316-4226-BFC9-023395D9A1B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316-4226-BFC9-023395D9A1B9}"/>
              </c:ext>
            </c:extLst>
          </c:dPt>
          <c:dLbls>
            <c:dLbl>
              <c:idx val="6"/>
              <c:layout>
                <c:manualLayout>
                  <c:x val="-1.5124845476480269E-3"/>
                  <c:y val="-9.44195169339852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6-4226-BFC9-023395D9A1B9}"/>
                </c:ext>
              </c:extLst>
            </c:dLbl>
            <c:dLbl>
              <c:idx val="9"/>
              <c:layout>
                <c:manualLayout>
                  <c:x val="-1.1098370970895976E-16"/>
                  <c:y val="-2.8612090888937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16-4226-BFC9-023395D9A1B9}"/>
                </c:ext>
              </c:extLst>
            </c:dLbl>
            <c:dLbl>
              <c:idx val="10"/>
              <c:layout>
                <c:manualLayout>
                  <c:x val="-1.1098370970895976E-16"/>
                  <c:y val="-8.6095811156910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16-4226-BFC9-023395D9A1B9}"/>
                </c:ext>
              </c:extLst>
            </c:dLbl>
            <c:dLbl>
              <c:idx val="11"/>
              <c:layout>
                <c:manualLayout>
                  <c:x val="0"/>
                  <c:y val="-3.4557243257142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16-4226-BFC9-023395D9A1B9}"/>
                </c:ext>
              </c:extLst>
            </c:dLbl>
            <c:dLbl>
              <c:idx val="13"/>
              <c:layout>
                <c:manualLayout>
                  <c:x val="1.5105790553045335E-3"/>
                  <c:y val="-6.0213830878231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16-4226-BFC9-023395D9A1B9}"/>
                </c:ext>
              </c:extLst>
            </c:dLbl>
            <c:dLbl>
              <c:idx val="17"/>
              <c:layout>
                <c:manualLayout>
                  <c:x val="-1.109985376884687E-16"/>
                  <c:y val="-7.1530790456913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16-4226-BFC9-023395D9A1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'Companii brok dinamica venituri'!$B$3:$S$3</c:f>
              <c:strCache>
                <c:ptCount val="18"/>
                <c:pt idx="0">
                  <c:v>Clasa A1</c:v>
                </c:pt>
                <c:pt idx="1">
                  <c:v>Clasa A2</c:v>
                </c:pt>
                <c:pt idx="2">
                  <c:v>Clasa A3</c:v>
                </c:pt>
                <c:pt idx="3">
                  <c:v>Clasa A4</c:v>
                </c:pt>
                <c:pt idx="4">
                  <c:v>Clasa A5</c:v>
                </c:pt>
                <c:pt idx="5">
                  <c:v>Clasa A6</c:v>
                </c:pt>
                <c:pt idx="6">
                  <c:v>Clasa A7</c:v>
                </c:pt>
                <c:pt idx="7">
                  <c:v>Clasa A8</c:v>
                </c:pt>
                <c:pt idx="8">
                  <c:v>Clasa A9</c:v>
                </c:pt>
                <c:pt idx="9">
                  <c:v>Clasa A10</c:v>
                </c:pt>
                <c:pt idx="10">
                  <c:v>Clasa A11</c:v>
                </c:pt>
                <c:pt idx="11">
                  <c:v>Clasa A12</c:v>
                </c:pt>
                <c:pt idx="12">
                  <c:v>Clasa A13</c:v>
                </c:pt>
                <c:pt idx="13">
                  <c:v>Clasa A14</c:v>
                </c:pt>
                <c:pt idx="14">
                  <c:v>Clasa A15</c:v>
                </c:pt>
                <c:pt idx="15">
                  <c:v>Clasa A16</c:v>
                </c:pt>
                <c:pt idx="16">
                  <c:v>Clasa A17</c:v>
                </c:pt>
                <c:pt idx="17">
                  <c:v>Clasa A18</c:v>
                </c:pt>
              </c:strCache>
            </c:strRef>
          </c:cat>
          <c:val>
            <c:numRef>
              <c:f>'Companii brok dinamica venituri'!$B$6:$S$6</c:f>
              <c:numCache>
                <c:formatCode>0.00%</c:formatCode>
                <c:ptCount val="18"/>
                <c:pt idx="0">
                  <c:v>0.24679879008745526</c:v>
                </c:pt>
                <c:pt idx="1">
                  <c:v>0.16144797622819126</c:v>
                </c:pt>
                <c:pt idx="2">
                  <c:v>0.18553007348050285</c:v>
                </c:pt>
                <c:pt idx="3">
                  <c:v>0.14723571626909721</c:v>
                </c:pt>
                <c:pt idx="4">
                  <c:v>-0.15327005769087923</c:v>
                </c:pt>
                <c:pt idx="5">
                  <c:v>-0.10380278073917072</c:v>
                </c:pt>
                <c:pt idx="6">
                  <c:v>8.2253560215781299E-2</c:v>
                </c:pt>
                <c:pt idx="7">
                  <c:v>7.416414782339556E-2</c:v>
                </c:pt>
                <c:pt idx="8">
                  <c:v>3.4283113987863399E-2</c:v>
                </c:pt>
                <c:pt idx="9">
                  <c:v>0.5721661170555089</c:v>
                </c:pt>
                <c:pt idx="10">
                  <c:v>3.1193526357794616</c:v>
                </c:pt>
                <c:pt idx="11">
                  <c:v>0.15209091952891776</c:v>
                </c:pt>
                <c:pt idx="12">
                  <c:v>0.19288598540623586</c:v>
                </c:pt>
                <c:pt idx="13">
                  <c:v>1.8215023043288647E-2</c:v>
                </c:pt>
                <c:pt idx="14">
                  <c:v>0.11450716396978423</c:v>
                </c:pt>
                <c:pt idx="15">
                  <c:v>0.2184193311306471</c:v>
                </c:pt>
                <c:pt idx="16">
                  <c:v>1.5450281425891181</c:v>
                </c:pt>
                <c:pt idx="17">
                  <c:v>6.8257737418587261E-2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16-4226-BFC9-023395D9A1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94463072"/>
        <c:axId val="619428848"/>
      </c:barChart>
      <c:catAx>
        <c:axId val="6944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428848"/>
        <c:crosses val="autoZero"/>
        <c:auto val="1"/>
        <c:lblAlgn val="ctr"/>
        <c:lblOffset val="100"/>
        <c:noMultiLvlLbl val="0"/>
      </c:catAx>
      <c:valAx>
        <c:axId val="61942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46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100"/>
              <a:t>Ponderea</a:t>
            </a:r>
            <a:r>
              <a:rPr lang="en-US" sz="1100"/>
              <a:t> primelor de asigurare  intermediate de companiile de brokeraj, pe</a:t>
            </a:r>
            <a:r>
              <a:rPr lang="en-US" sz="1100" baseline="0"/>
              <a:t> clase de asigur</a:t>
            </a:r>
            <a:r>
              <a:rPr lang="ro-RO" sz="1100" baseline="0"/>
              <a:t>ări generale,</a:t>
            </a:r>
            <a:r>
              <a:rPr lang="en-US" sz="1100"/>
              <a:t> pentru societățile care activează pe FOS/FOE </a:t>
            </a:r>
            <a:r>
              <a:rPr lang="ro-RO" sz="1100"/>
              <a:t>în </a:t>
            </a:r>
            <a:r>
              <a:rPr lang="en-US" sz="1100"/>
              <a:t>T1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932130395566286E-2"/>
          <c:y val="0.21842739740232806"/>
          <c:w val="0.89295811944768222"/>
          <c:h val="0.76484314771581441"/>
        </c:manualLayout>
      </c:layout>
      <c:ofPieChart>
        <c:ofPieType val="bar"/>
        <c:varyColors val="1"/>
        <c:ser>
          <c:idx val="0"/>
          <c:order val="0"/>
          <c:tx>
            <c:strRef>
              <c:f>'Companii brok FOS_FOE'!$D$5</c:f>
              <c:strCache>
                <c:ptCount val="1"/>
                <c:pt idx="0">
                  <c:v>% in total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293-4B70-BEFE-9CC0414340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293-4B70-BEFE-9CC0414340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293-4B70-BEFE-9CC0414340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293-4B70-BEFE-9CC0414340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293-4B70-BEFE-9CC04143405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293-4B70-BEFE-9CC04143405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293-4B70-BEFE-9CC04143405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293-4B70-BEFE-9CC04143405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293-4B70-BEFE-9CC04143405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293-4B70-BEFE-9CC04143405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293-4B70-BEFE-9CC04143405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293-4B70-BEFE-9CC04143405D}"/>
              </c:ext>
            </c:extLst>
          </c:dPt>
          <c:dLbls>
            <c:dLbl>
              <c:idx val="0"/>
              <c:layout>
                <c:manualLayout>
                  <c:x val="0.15893784730729921"/>
                  <c:y val="-0.182291443004252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93-4B70-BEFE-9CC04143405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6812BF3-C86C-4B2E-A60F-0047D614E9D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1293-4B70-BEFE-9CC0414340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 FOS_FOE'!$B$6:$B$15,'Companii brok FOS_FOE'!$B$17)</c:f>
              <c:strCache>
                <c:ptCount val="11"/>
                <c:pt idx="0">
                  <c:v>A10</c:v>
                </c:pt>
                <c:pt idx="1">
                  <c:v>A9</c:v>
                </c:pt>
                <c:pt idx="2">
                  <c:v>A3</c:v>
                </c:pt>
                <c:pt idx="3">
                  <c:v>A15</c:v>
                </c:pt>
                <c:pt idx="4">
                  <c:v>A14</c:v>
                </c:pt>
                <c:pt idx="5">
                  <c:v>A2</c:v>
                </c:pt>
                <c:pt idx="6">
                  <c:v>A8</c:v>
                </c:pt>
                <c:pt idx="7">
                  <c:v>A13</c:v>
                </c:pt>
                <c:pt idx="8">
                  <c:v>A5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('Companii brok FOS_FOE'!$D$6:$D$15,'Companii brok FOS_FOE'!$D$17)</c:f>
              <c:numCache>
                <c:formatCode>0.00%</c:formatCode>
                <c:ptCount val="11"/>
                <c:pt idx="0">
                  <c:v>0.66224880016459098</c:v>
                </c:pt>
                <c:pt idx="1">
                  <c:v>6.3920803015987335E-2</c:v>
                </c:pt>
                <c:pt idx="2">
                  <c:v>6.3303296600119865E-2</c:v>
                </c:pt>
                <c:pt idx="3">
                  <c:v>5.0075987095194743E-2</c:v>
                </c:pt>
                <c:pt idx="4">
                  <c:v>3.3576639850132602E-2</c:v>
                </c:pt>
                <c:pt idx="5">
                  <c:v>3.2659005915029259E-2</c:v>
                </c:pt>
                <c:pt idx="6">
                  <c:v>3.1909784965734947E-2</c:v>
                </c:pt>
                <c:pt idx="7">
                  <c:v>2.3940876858315703E-2</c:v>
                </c:pt>
                <c:pt idx="8">
                  <c:v>1.5020695188731179E-2</c:v>
                </c:pt>
                <c:pt idx="9">
                  <c:v>8.6751303928613247E-3</c:v>
                </c:pt>
                <c:pt idx="10">
                  <c:v>1.4668979953302104E-2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293-4B70-BEFE-9CC04143405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856917</xdr:colOff>
      <xdr:row>3</xdr:row>
      <xdr:rowOff>1642</xdr:rowOff>
    </xdr:from>
    <xdr:to>
      <xdr:col>13</xdr:col>
      <xdr:colOff>257175</xdr:colOff>
      <xdr:row>22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53CE0-566A-4560-9466-C3FFC74EB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9523</xdr:colOff>
      <xdr:row>29</xdr:row>
      <xdr:rowOff>0</xdr:rowOff>
    </xdr:from>
    <xdr:to>
      <xdr:col>13</xdr:col>
      <xdr:colOff>247649</xdr:colOff>
      <xdr:row>48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66DBCB-8212-4059-835D-7DAF2913B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295272</xdr:colOff>
      <xdr:row>9</xdr:row>
      <xdr:rowOff>85727</xdr:rowOff>
    </xdr:from>
    <xdr:to>
      <xdr:col>9</xdr:col>
      <xdr:colOff>414130</xdr:colOff>
      <xdr:row>30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5D8B01-4008-40B5-BBDF-B4A192301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10</xdr:row>
      <xdr:rowOff>104775</xdr:rowOff>
    </xdr:from>
    <xdr:to>
      <xdr:col>6</xdr:col>
      <xdr:colOff>66675</xdr:colOff>
      <xdr:row>26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A63E0E-649A-4680-9D58-EBE4A06CA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124240</xdr:colOff>
      <xdr:row>10</xdr:row>
      <xdr:rowOff>94007</xdr:rowOff>
    </xdr:from>
    <xdr:to>
      <xdr:col>12</xdr:col>
      <xdr:colOff>638590</xdr:colOff>
      <xdr:row>26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15D51F-6D2A-4A39-BC56-EB7101F64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9523</xdr:colOff>
      <xdr:row>4</xdr:row>
      <xdr:rowOff>14287</xdr:rowOff>
    </xdr:from>
    <xdr:to>
      <xdr:col>12</xdr:col>
      <xdr:colOff>695325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D4F31A-7E83-44E2-BE6F-4723E9197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</xdr:colOff>
      <xdr:row>30</xdr:row>
      <xdr:rowOff>0</xdr:rowOff>
    </xdr:from>
    <xdr:to>
      <xdr:col>12</xdr:col>
      <xdr:colOff>695325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23867D-E68A-4151-9A0B-7BD0CBAE1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</xdr:rowOff>
    </xdr:from>
    <xdr:to>
      <xdr:col>16</xdr:col>
      <xdr:colOff>47625</xdr:colOff>
      <xdr:row>34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49F998-BB23-4E25-96C6-1BC9A6400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619124</xdr:colOff>
      <xdr:row>4</xdr:row>
      <xdr:rowOff>4761</xdr:rowOff>
    </xdr:from>
    <xdr:to>
      <xdr:col>11</xdr:col>
      <xdr:colOff>115956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C7EDBF-B584-430B-9C90-5B28D51D0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</xdr:colOff>
      <xdr:row>25</xdr:row>
      <xdr:rowOff>190499</xdr:rowOff>
    </xdr:from>
    <xdr:to>
      <xdr:col>11</xdr:col>
      <xdr:colOff>114300</xdr:colOff>
      <xdr:row>43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26612-CFC4-4861-9614-3F6281BF7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.chivulescu/Desktop/analiza%20de%20piata%20-%20brokeri/1.%202024%20t4/Raport%20asigur&#259;ri%20T4%202024%20-%2027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a.neculita/AppData/Local/Microsoft/Windows/INetCache/Content.Outlook/VYHLR6J1/Excel%20variabil%20raport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ii brokeraj- grad distrib"/>
      <sheetName val="Top 10 companii de brokeraj"/>
      <sheetName val="Top 10 comp brk_ A10"/>
      <sheetName val="Top 10 comp brk_ A3"/>
      <sheetName val="Top 10 comp brk_ A8"/>
      <sheetName val="Top 10 comp brk_ A2"/>
      <sheetName val="Top 10 comp brk_ A15"/>
      <sheetName val="Top 10 comp brk_ A9"/>
      <sheetName val="Top 10 comp brk_A13"/>
      <sheetName val="Top 10 comp brokeraj_clase AG"/>
      <sheetName val="Top 10 comp brok_AV"/>
      <sheetName val="Volum prime distribuite_AV"/>
      <sheetName val="Cota de piata brk C1"/>
      <sheetName val="Cota de piata brk C3"/>
      <sheetName val="Venituri activit de distrib"/>
      <sheetName val="Top 10 comp brk_venituri_AG"/>
      <sheetName val="Top 10 comp brk_venituri_A10"/>
      <sheetName val="Top 10 comp brk_venituri_A3"/>
      <sheetName val="Top 10 comp brk_venituri_AV"/>
      <sheetName val="Top 10 comp brk_venituri_C1"/>
      <sheetName val="Top 10 comp brk_venituri_C3"/>
      <sheetName val="Datorii activ distributie"/>
      <sheetName val="Creante activ distributie"/>
      <sheetName val="Total prime distribuite FOS_FOE"/>
      <sheetName val="Companii brokeraj_AG"/>
      <sheetName val="Companii brokeraj dinamica AG"/>
      <sheetName val="Companii brokeraj_AV"/>
      <sheetName val="Companii brokeraj_venituri AG"/>
      <sheetName val="Companii brok dinamica venituri"/>
      <sheetName val="Companii brok FOS_F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Top 10 companii de brokeraj"/>
      <sheetName val="2. Top 10 comp brk_ A10"/>
      <sheetName val="3.Top 10 comp brokeraj_clase AG"/>
      <sheetName val="4. Top 10 comp brok_AV"/>
      <sheetName val="5. Top 10 comp brk_venituri_AG"/>
      <sheetName val="6. Top 10 comp brk_venituri_A10"/>
      <sheetName val="7. Top 10 comp brk_venituri_AV"/>
      <sheetName val="Companii brokeraj_AG"/>
      <sheetName val="1. T22024CotadePiata AG+AV"/>
      <sheetName val="2. Cota piata ClaseT2"/>
      <sheetName val="3. Cota piata ClaseT2"/>
      <sheetName val="4. Cota piata ClaseT2"/>
      <sheetName val="5. Cota piata ClaseT2 (2)"/>
      <sheetName val="6. Cota piata ClaseT2 (3)"/>
      <sheetName val="3. T2CotadePiata AG"/>
      <sheetName val="4. T2CotadePiata AV"/>
      <sheetName val="5. T2Cota Piata Venituri AG"/>
      <sheetName val="6. Cota piata ClaseT2 Venituri"/>
      <sheetName val="7. T2Cota Piata Venituri AV"/>
      <sheetName val="T22023CotadePiata AG+AV"/>
      <sheetName val="T2CotadePiata AV"/>
      <sheetName val="PrimeT22023"/>
      <sheetName val="Companii brokeraj dinamica AG"/>
      <sheetName val="Companii brokeraj_AV"/>
      <sheetName val="Companii brokeraj_AV (2)"/>
      <sheetName val="Companii brokeraj_venituri AG"/>
      <sheetName val="Companii brok dinamica venituri"/>
      <sheetName val="Denumire"/>
      <sheetName val="Prime T3 2024"/>
      <sheetName val="Venituri T3 2024"/>
      <sheetName val="PrimeT22024"/>
      <sheetName val="VenituriT22024"/>
      <sheetName val="VenituriT2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">
          <cell r="B3" t="str">
            <v>5MM BROKER DE ASIGURARE S.R.L.</v>
          </cell>
          <cell r="J3">
            <v>1533</v>
          </cell>
          <cell r="K3">
            <v>1188</v>
          </cell>
          <cell r="L3">
            <v>352713</v>
          </cell>
          <cell r="Q3">
            <v>341067</v>
          </cell>
          <cell r="S3">
            <v>6709494</v>
          </cell>
          <cell r="V3">
            <v>194801</v>
          </cell>
          <cell r="X3">
            <v>473621.00000000006</v>
          </cell>
          <cell r="AA3">
            <v>76578</v>
          </cell>
          <cell r="AC3">
            <v>8150995</v>
          </cell>
          <cell r="AD3">
            <v>8150995</v>
          </cell>
        </row>
        <row r="4">
          <cell r="B4" t="str">
            <v>ACTIV ASIGURARI - BROKER DE ASIGURARE-REASIGURARE S.R.L.</v>
          </cell>
          <cell r="C4">
            <v>156991</v>
          </cell>
          <cell r="J4">
            <v>152241</v>
          </cell>
          <cell r="K4">
            <v>198459.99999999997</v>
          </cell>
          <cell r="L4">
            <v>20243969</v>
          </cell>
          <cell r="O4">
            <v>46595</v>
          </cell>
          <cell r="P4">
            <v>41706</v>
          </cell>
          <cell r="Q4">
            <v>1988468</v>
          </cell>
          <cell r="R4">
            <v>15074</v>
          </cell>
          <cell r="S4">
            <v>23211210</v>
          </cell>
          <cell r="V4">
            <v>506907</v>
          </cell>
          <cell r="X4">
            <v>27835</v>
          </cell>
          <cell r="AA4">
            <v>4045</v>
          </cell>
          <cell r="AB4">
            <v>156991</v>
          </cell>
          <cell r="AC4">
            <v>46436510</v>
          </cell>
          <cell r="AD4">
            <v>46593501</v>
          </cell>
        </row>
        <row r="5">
          <cell r="B5" t="str">
            <v>ADECAR BROKER DE ASIGURARE - REASIGURARE S.R.L.</v>
          </cell>
          <cell r="C5">
            <v>8971</v>
          </cell>
          <cell r="J5">
            <v>5508</v>
          </cell>
          <cell r="K5">
            <v>20180</v>
          </cell>
          <cell r="L5">
            <v>771760.99999999988</v>
          </cell>
          <cell r="Q5">
            <v>457991.00000000006</v>
          </cell>
          <cell r="S5">
            <v>1492811</v>
          </cell>
          <cell r="V5">
            <v>25793</v>
          </cell>
          <cell r="AB5">
            <v>8971</v>
          </cell>
          <cell r="AC5">
            <v>2774044</v>
          </cell>
          <cell r="AD5">
            <v>2783015</v>
          </cell>
        </row>
        <row r="6">
          <cell r="B6" t="str">
            <v>ADLER BROKER ASIGURARE-REASIGURARE S.R.L</v>
          </cell>
          <cell r="J6">
            <v>206</v>
          </cell>
          <cell r="K6">
            <v>21060</v>
          </cell>
          <cell r="L6">
            <v>261761</v>
          </cell>
          <cell r="Q6">
            <v>141257</v>
          </cell>
          <cell r="S6">
            <v>131552</v>
          </cell>
          <cell r="V6">
            <v>91197</v>
          </cell>
          <cell r="X6">
            <v>17366</v>
          </cell>
          <cell r="AA6">
            <v>2978</v>
          </cell>
          <cell r="AC6">
            <v>667377</v>
          </cell>
          <cell r="AD6">
            <v>667377</v>
          </cell>
        </row>
        <row r="7">
          <cell r="B7" t="str">
            <v>AG - BROKER DE ASIGURARE S.R.L.</v>
          </cell>
          <cell r="C7">
            <v>3292</v>
          </cell>
          <cell r="J7">
            <v>41784</v>
          </cell>
          <cell r="K7">
            <v>28248</v>
          </cell>
          <cell r="L7">
            <v>1930748</v>
          </cell>
          <cell r="P7">
            <v>46848</v>
          </cell>
          <cell r="Q7">
            <v>733899</v>
          </cell>
          <cell r="R7">
            <v>66674</v>
          </cell>
          <cell r="S7">
            <v>2389250</v>
          </cell>
          <cell r="T7">
            <v>7903</v>
          </cell>
          <cell r="V7">
            <v>274436</v>
          </cell>
          <cell r="W7">
            <v>23058</v>
          </cell>
          <cell r="X7">
            <v>206404.00000000003</v>
          </cell>
          <cell r="Y7">
            <v>31048</v>
          </cell>
          <cell r="AA7">
            <v>114074.99999999999</v>
          </cell>
          <cell r="AB7">
            <v>3292</v>
          </cell>
          <cell r="AC7">
            <v>5894375</v>
          </cell>
          <cell r="AD7">
            <v>5897667</v>
          </cell>
        </row>
        <row r="8">
          <cell r="B8" t="str">
            <v>AGRO PROTECTOR 2010 ASIGURARI - BK DE ASIGURARE SRL</v>
          </cell>
          <cell r="C8">
            <v>13722</v>
          </cell>
          <cell r="J8">
            <v>6751</v>
          </cell>
          <cell r="K8">
            <v>84232</v>
          </cell>
          <cell r="L8">
            <v>1375780</v>
          </cell>
          <cell r="N8">
            <v>13204</v>
          </cell>
          <cell r="Q8">
            <v>2178724</v>
          </cell>
          <cell r="R8">
            <v>37672777</v>
          </cell>
          <cell r="S8">
            <v>5112617</v>
          </cell>
          <cell r="V8">
            <v>108556</v>
          </cell>
          <cell r="X8">
            <v>184152</v>
          </cell>
          <cell r="AA8">
            <v>37841</v>
          </cell>
          <cell r="AB8">
            <v>13722</v>
          </cell>
          <cell r="AC8">
            <v>46774634</v>
          </cell>
          <cell r="AD8">
            <v>46788356</v>
          </cell>
        </row>
        <row r="9">
          <cell r="B9" t="str">
            <v>ALBERT-BROKER DE ASIGURARE S.R.L.</v>
          </cell>
          <cell r="C9">
            <v>21435</v>
          </cell>
          <cell r="J9">
            <v>428</v>
          </cell>
          <cell r="L9">
            <v>191685</v>
          </cell>
          <cell r="P9">
            <v>1250</v>
          </cell>
          <cell r="Q9">
            <v>413861</v>
          </cell>
          <cell r="S9">
            <v>285233</v>
          </cell>
          <cell r="V9">
            <v>71883</v>
          </cell>
          <cell r="X9">
            <v>42324</v>
          </cell>
          <cell r="AA9">
            <v>12496</v>
          </cell>
          <cell r="AB9">
            <v>21435</v>
          </cell>
          <cell r="AC9">
            <v>1019160</v>
          </cell>
          <cell r="AD9">
            <v>1040595</v>
          </cell>
        </row>
        <row r="10">
          <cell r="B10" t="str">
            <v>ALEDA BROKER DE ASIGURARE-REASIGURARE SRL</v>
          </cell>
          <cell r="C10">
            <v>68803</v>
          </cell>
          <cell r="J10">
            <v>5046</v>
          </cell>
          <cell r="L10">
            <v>660790</v>
          </cell>
          <cell r="Q10">
            <v>186784</v>
          </cell>
          <cell r="R10">
            <v>61429</v>
          </cell>
          <cell r="S10">
            <v>1354753</v>
          </cell>
          <cell r="V10">
            <v>24639</v>
          </cell>
          <cell r="X10">
            <v>54582.999999999993</v>
          </cell>
          <cell r="AA10">
            <v>10711</v>
          </cell>
          <cell r="AB10">
            <v>68803</v>
          </cell>
          <cell r="AC10">
            <v>2358735</v>
          </cell>
          <cell r="AD10">
            <v>2427538</v>
          </cell>
        </row>
        <row r="11">
          <cell r="B11" t="str">
            <v>ALIAT BROKER DE ASIGURARE S.R.L.</v>
          </cell>
          <cell r="K11">
            <v>38122</v>
          </cell>
          <cell r="L11">
            <v>713320</v>
          </cell>
          <cell r="Q11">
            <v>68447</v>
          </cell>
          <cell r="R11">
            <v>58005</v>
          </cell>
          <cell r="S11">
            <v>1453770</v>
          </cell>
          <cell r="V11">
            <v>23310</v>
          </cell>
          <cell r="AC11">
            <v>2354974</v>
          </cell>
          <cell r="AD11">
            <v>2354974</v>
          </cell>
        </row>
        <row r="12">
          <cell r="B12" t="str">
            <v>ALPHA INSURANCE BROKERS - SOCIETATE DE BROKERAJ IN ASIGURARE - REASIGURARE S.R.L.</v>
          </cell>
          <cell r="L12">
            <v>2110289</v>
          </cell>
          <cell r="P12">
            <v>238500.00000000003</v>
          </cell>
          <cell r="Q12">
            <v>1694430</v>
          </cell>
          <cell r="S12">
            <v>766136</v>
          </cell>
          <cell r="V12">
            <v>140619</v>
          </cell>
          <cell r="Y12">
            <v>177394</v>
          </cell>
          <cell r="AC12">
            <v>5127368</v>
          </cell>
          <cell r="AD12">
            <v>5127368</v>
          </cell>
        </row>
        <row r="13">
          <cell r="B13" t="str">
            <v>ALTO BROKER DE ASIGURARE REASIGURARE S.R.L.</v>
          </cell>
          <cell r="J13">
            <v>49025.000000000007</v>
          </cell>
          <cell r="L13">
            <v>181631</v>
          </cell>
          <cell r="Q13">
            <v>111604</v>
          </cell>
          <cell r="R13">
            <v>45549</v>
          </cell>
          <cell r="S13">
            <v>1950490</v>
          </cell>
          <cell r="V13">
            <v>23673</v>
          </cell>
          <cell r="W13">
            <v>421</v>
          </cell>
          <cell r="AA13">
            <v>124</v>
          </cell>
          <cell r="AC13">
            <v>2362517</v>
          </cell>
          <cell r="AD13">
            <v>2362517</v>
          </cell>
        </row>
        <row r="14">
          <cell r="B14" t="str">
            <v>AMSTERDAM BROKER DE ASIGURARE S.R.L.</v>
          </cell>
          <cell r="C14">
            <v>122450526.00000001</v>
          </cell>
          <cell r="K14">
            <v>5476406</v>
          </cell>
          <cell r="Q14">
            <v>22358439</v>
          </cell>
          <cell r="Y14">
            <v>1951350</v>
          </cell>
          <cell r="AB14">
            <v>122450526.00000001</v>
          </cell>
          <cell r="AC14">
            <v>29786195.000000004</v>
          </cell>
          <cell r="AD14">
            <v>152236721</v>
          </cell>
        </row>
        <row r="15">
          <cell r="B15" t="str">
            <v>AON ROMANIA BROKER DE ASIGURARE - REASIGURARE S.R.L</v>
          </cell>
          <cell r="C15">
            <v>21716940</v>
          </cell>
          <cell r="E15">
            <v>1909750</v>
          </cell>
          <cell r="J15">
            <v>6821270</v>
          </cell>
          <cell r="K15">
            <v>44204846</v>
          </cell>
          <cell r="L15">
            <v>20106400</v>
          </cell>
          <cell r="N15">
            <v>17089</v>
          </cell>
          <cell r="O15">
            <v>15064</v>
          </cell>
          <cell r="P15">
            <v>1099468</v>
          </cell>
          <cell r="Q15">
            <v>17687391</v>
          </cell>
          <cell r="R15">
            <v>65228348</v>
          </cell>
          <cell r="S15">
            <v>14323909</v>
          </cell>
          <cell r="T15">
            <v>17736</v>
          </cell>
          <cell r="U15">
            <v>3340</v>
          </cell>
          <cell r="V15">
            <v>46949831</v>
          </cell>
          <cell r="W15">
            <v>10326428</v>
          </cell>
          <cell r="X15">
            <v>2279101</v>
          </cell>
          <cell r="Y15">
            <v>4078</v>
          </cell>
          <cell r="AA15">
            <v>121357.99999999999</v>
          </cell>
          <cell r="AB15">
            <v>23626690</v>
          </cell>
          <cell r="AC15">
            <v>229205657</v>
          </cell>
          <cell r="AD15">
            <v>252832346.99999997</v>
          </cell>
        </row>
        <row r="16">
          <cell r="B16" t="str">
            <v>AQUA INVESTMENT BROKER DE ASIGURARE S.R.L.</v>
          </cell>
          <cell r="J16">
            <v>285722</v>
          </cell>
          <cell r="L16">
            <v>654028</v>
          </cell>
          <cell r="O16">
            <v>977370.00000000012</v>
          </cell>
          <cell r="P16">
            <v>4565</v>
          </cell>
          <cell r="Q16">
            <v>144334</v>
          </cell>
          <cell r="S16">
            <v>1134714</v>
          </cell>
          <cell r="U16">
            <v>10072</v>
          </cell>
          <cell r="V16">
            <v>92007</v>
          </cell>
          <cell r="W16">
            <v>130</v>
          </cell>
          <cell r="X16">
            <v>82751</v>
          </cell>
          <cell r="Y16">
            <v>25901</v>
          </cell>
          <cell r="AA16">
            <v>1044</v>
          </cell>
          <cell r="AC16">
            <v>3412638</v>
          </cell>
          <cell r="AD16">
            <v>3412638</v>
          </cell>
        </row>
        <row r="17">
          <cell r="B17" t="str">
            <v>ARGESIM ASIG BROKER DE ASIGURARE - REASIGURARE S.R.L</v>
          </cell>
          <cell r="J17">
            <v>180</v>
          </cell>
          <cell r="L17">
            <v>278790</v>
          </cell>
          <cell r="Q17">
            <v>60995</v>
          </cell>
          <cell r="R17">
            <v>2639</v>
          </cell>
          <cell r="S17">
            <v>1061013</v>
          </cell>
          <cell r="V17">
            <v>6477</v>
          </cell>
          <cell r="X17">
            <v>1911</v>
          </cell>
          <cell r="AA17">
            <v>10038</v>
          </cell>
          <cell r="AC17">
            <v>1422043</v>
          </cell>
          <cell r="AD17">
            <v>1422043</v>
          </cell>
        </row>
        <row r="18">
          <cell r="B18" t="str">
            <v>ARPEMIX - CONSULT BROKER DE ASIGURARE S.R.L.</v>
          </cell>
          <cell r="C18">
            <v>33201</v>
          </cell>
          <cell r="E18">
            <v>1244</v>
          </cell>
          <cell r="J18">
            <v>20595</v>
          </cell>
          <cell r="K18">
            <v>14971.000000000002</v>
          </cell>
          <cell r="L18">
            <v>2069501.9999999998</v>
          </cell>
          <cell r="P18">
            <v>2315</v>
          </cell>
          <cell r="Q18">
            <v>1937865.9999999998</v>
          </cell>
          <cell r="R18">
            <v>59795</v>
          </cell>
          <cell r="S18">
            <v>17027230</v>
          </cell>
          <cell r="V18">
            <v>155269</v>
          </cell>
          <cell r="X18">
            <v>5614</v>
          </cell>
          <cell r="Y18">
            <v>6588</v>
          </cell>
          <cell r="Z18">
            <v>90</v>
          </cell>
          <cell r="AA18">
            <v>275513</v>
          </cell>
          <cell r="AB18">
            <v>34445</v>
          </cell>
          <cell r="AC18">
            <v>21575348</v>
          </cell>
          <cell r="AD18">
            <v>21609793</v>
          </cell>
        </row>
        <row r="19">
          <cell r="B19" t="str">
            <v>ART BROKER DE ASIGURARE S.R.L.</v>
          </cell>
          <cell r="C19">
            <v>189</v>
          </cell>
          <cell r="J19">
            <v>2398</v>
          </cell>
          <cell r="K19">
            <v>154</v>
          </cell>
          <cell r="L19">
            <v>531791</v>
          </cell>
          <cell r="O19">
            <v>33942</v>
          </cell>
          <cell r="P19">
            <v>1133049</v>
          </cell>
          <cell r="Q19">
            <v>461346</v>
          </cell>
          <cell r="S19">
            <v>378580.00000000006</v>
          </cell>
          <cell r="V19">
            <v>828137.00000000012</v>
          </cell>
          <cell r="X19">
            <v>722269</v>
          </cell>
          <cell r="AA19">
            <v>27793.999999999996</v>
          </cell>
          <cell r="AB19">
            <v>189</v>
          </cell>
          <cell r="AC19">
            <v>4119460.0000000005</v>
          </cell>
          <cell r="AD19">
            <v>4119649</v>
          </cell>
        </row>
        <row r="20">
          <cell r="B20" t="str">
            <v>ARTIMM GENERAL ASIG BROKER DE ASIGURARE S.R.L.</v>
          </cell>
          <cell r="C20">
            <v>6647</v>
          </cell>
          <cell r="J20">
            <v>8732</v>
          </cell>
          <cell r="L20">
            <v>230362</v>
          </cell>
          <cell r="P20">
            <v>26860</v>
          </cell>
          <cell r="Q20">
            <v>160251</v>
          </cell>
          <cell r="R20">
            <v>124250</v>
          </cell>
          <cell r="S20">
            <v>3010313</v>
          </cell>
          <cell r="V20">
            <v>45001</v>
          </cell>
          <cell r="X20">
            <v>256322</v>
          </cell>
          <cell r="AA20">
            <v>19179</v>
          </cell>
          <cell r="AB20">
            <v>6647</v>
          </cell>
          <cell r="AC20">
            <v>3881270</v>
          </cell>
          <cell r="AD20">
            <v>3887917</v>
          </cell>
        </row>
        <row r="21">
          <cell r="B21" t="str">
            <v>AS CONSULT BROKER DE ASIGURARE S.R.L.</v>
          </cell>
          <cell r="K21">
            <v>48873.000000000007</v>
          </cell>
          <cell r="P21">
            <v>2391170</v>
          </cell>
          <cell r="Q21">
            <v>332358</v>
          </cell>
          <cell r="S21">
            <v>2100817</v>
          </cell>
          <cell r="V21">
            <v>68619</v>
          </cell>
          <cell r="AC21">
            <v>4941837</v>
          </cell>
          <cell r="AD21">
            <v>4941837</v>
          </cell>
        </row>
        <row r="22">
          <cell r="B22" t="str">
            <v>ASIBBE BROKER DE ASIGURARE S.R.L.</v>
          </cell>
          <cell r="J22">
            <v>5808</v>
          </cell>
          <cell r="K22">
            <v>1360</v>
          </cell>
          <cell r="L22">
            <v>99974</v>
          </cell>
          <cell r="Q22">
            <v>97106.000000000015</v>
          </cell>
          <cell r="S22">
            <v>1460491</v>
          </cell>
          <cell r="V22">
            <v>12836</v>
          </cell>
          <cell r="AA22">
            <v>12068.999999999998</v>
          </cell>
          <cell r="AC22">
            <v>1689644</v>
          </cell>
          <cell r="AD22">
            <v>1689644</v>
          </cell>
        </row>
        <row r="23">
          <cell r="B23" t="str">
            <v>ASIBROK 2000 BROKER DE ASIGURARE S.R.L.</v>
          </cell>
          <cell r="C23">
            <v>20905</v>
          </cell>
          <cell r="J23">
            <v>5337</v>
          </cell>
          <cell r="K23">
            <v>5019</v>
          </cell>
          <cell r="L23">
            <v>758999</v>
          </cell>
          <cell r="P23">
            <v>30675</v>
          </cell>
          <cell r="Q23">
            <v>334774</v>
          </cell>
          <cell r="S23">
            <v>3120757</v>
          </cell>
          <cell r="V23">
            <v>71160</v>
          </cell>
          <cell r="X23">
            <v>296877</v>
          </cell>
          <cell r="Y23">
            <v>3310</v>
          </cell>
          <cell r="Z23">
            <v>277</v>
          </cell>
          <cell r="AA23">
            <v>87858</v>
          </cell>
          <cell r="AB23">
            <v>20905</v>
          </cell>
          <cell r="AC23">
            <v>4715043</v>
          </cell>
          <cell r="AD23">
            <v>4735948</v>
          </cell>
        </row>
        <row r="24">
          <cell r="B24" t="str">
            <v>ASICONS BROKER DE ASIGURARE S.R.L.</v>
          </cell>
          <cell r="C24">
            <v>172995</v>
          </cell>
          <cell r="J24">
            <v>123762.00000000001</v>
          </cell>
          <cell r="K24">
            <v>188486</v>
          </cell>
          <cell r="L24">
            <v>6584410</v>
          </cell>
          <cell r="O24">
            <v>11154</v>
          </cell>
          <cell r="P24">
            <v>27323</v>
          </cell>
          <cell r="Q24">
            <v>1839812</v>
          </cell>
          <cell r="R24">
            <v>3062023</v>
          </cell>
          <cell r="S24">
            <v>56369971</v>
          </cell>
          <cell r="V24">
            <v>1099707</v>
          </cell>
          <cell r="X24">
            <v>855760</v>
          </cell>
          <cell r="Y24">
            <v>9223</v>
          </cell>
          <cell r="AA24">
            <v>1031182.0000000001</v>
          </cell>
          <cell r="AB24">
            <v>172995</v>
          </cell>
          <cell r="AC24">
            <v>71202813</v>
          </cell>
          <cell r="AD24">
            <v>71375808</v>
          </cell>
        </row>
        <row r="25">
          <cell r="B25" t="str">
            <v>ASIDAC CONSULT BROKER DE ASIGURARE REASIGURARE SRL</v>
          </cell>
          <cell r="J25">
            <v>14648.999999999998</v>
          </cell>
          <cell r="K25">
            <v>1758</v>
          </cell>
          <cell r="L25">
            <v>307509</v>
          </cell>
          <cell r="Q25">
            <v>359719</v>
          </cell>
          <cell r="S25">
            <v>346690</v>
          </cell>
          <cell r="V25">
            <v>64579</v>
          </cell>
          <cell r="AC25">
            <v>1094904</v>
          </cell>
          <cell r="AD25">
            <v>1094904</v>
          </cell>
        </row>
        <row r="26">
          <cell r="B26" t="str">
            <v>ASIG CENTER-BROKER DE ASIGURARE S.R.L.</v>
          </cell>
          <cell r="C26">
            <v>102730</v>
          </cell>
          <cell r="J26">
            <v>6062</v>
          </cell>
          <cell r="K26">
            <v>93202</v>
          </cell>
          <cell r="L26">
            <v>1213303</v>
          </cell>
          <cell r="Q26">
            <v>911467</v>
          </cell>
          <cell r="R26">
            <v>410369</v>
          </cell>
          <cell r="S26">
            <v>2132512</v>
          </cell>
          <cell r="V26">
            <v>203519</v>
          </cell>
          <cell r="X26">
            <v>24646.000000000004</v>
          </cell>
          <cell r="Y26">
            <v>820</v>
          </cell>
          <cell r="AA26">
            <v>70601</v>
          </cell>
          <cell r="AB26">
            <v>102730</v>
          </cell>
          <cell r="AC26">
            <v>5066501</v>
          </cell>
          <cell r="AD26">
            <v>5169231</v>
          </cell>
        </row>
        <row r="27">
          <cell r="B27" t="str">
            <v>ASIGEST BROKER DE ASIGURARE-REASIGURARE S.A.</v>
          </cell>
          <cell r="C27">
            <v>439413</v>
          </cell>
          <cell r="E27">
            <v>27729.999999999996</v>
          </cell>
          <cell r="J27">
            <v>196171</v>
          </cell>
          <cell r="K27">
            <v>1437955</v>
          </cell>
          <cell r="L27">
            <v>30322659</v>
          </cell>
          <cell r="M27">
            <v>10137</v>
          </cell>
          <cell r="O27">
            <v>30270.000000000004</v>
          </cell>
          <cell r="P27">
            <v>715294</v>
          </cell>
          <cell r="Q27">
            <v>19068692</v>
          </cell>
          <cell r="R27">
            <v>4585383</v>
          </cell>
          <cell r="S27">
            <v>82495091</v>
          </cell>
          <cell r="V27">
            <v>7495805.0000000009</v>
          </cell>
          <cell r="X27">
            <v>8454659</v>
          </cell>
          <cell r="Y27">
            <v>62310.999999999993</v>
          </cell>
          <cell r="Z27">
            <v>283</v>
          </cell>
          <cell r="AA27">
            <v>1544965</v>
          </cell>
          <cell r="AB27">
            <v>467143.00000000006</v>
          </cell>
          <cell r="AC27">
            <v>156419675</v>
          </cell>
          <cell r="AD27">
            <v>156886818</v>
          </cell>
        </row>
        <row r="28">
          <cell r="B28" t="str">
            <v>ASIMAR INSURANCE - BROKER DE ASIGURARE-REASIGURARE S.R.L.</v>
          </cell>
          <cell r="C28">
            <v>94428</v>
          </cell>
          <cell r="E28">
            <v>3538</v>
          </cell>
          <cell r="J28">
            <v>21664</v>
          </cell>
          <cell r="K28">
            <v>358895</v>
          </cell>
          <cell r="L28">
            <v>3586720.0000000005</v>
          </cell>
          <cell r="O28">
            <v>38361</v>
          </cell>
          <cell r="Q28">
            <v>1878515</v>
          </cell>
          <cell r="R28">
            <v>31861</v>
          </cell>
          <cell r="S28">
            <v>6715890.9999999991</v>
          </cell>
          <cell r="V28">
            <v>268639</v>
          </cell>
          <cell r="X28">
            <v>183819</v>
          </cell>
          <cell r="Y28">
            <v>15011.000000000002</v>
          </cell>
          <cell r="Z28">
            <v>151</v>
          </cell>
          <cell r="AA28">
            <v>181717</v>
          </cell>
          <cell r="AB28">
            <v>97965.999999999985</v>
          </cell>
          <cell r="AC28">
            <v>13281244.000000002</v>
          </cell>
          <cell r="AD28">
            <v>13379210.000000002</v>
          </cell>
        </row>
        <row r="29">
          <cell r="B29" t="str">
            <v>ASIPROF CONSULTANTA ASIGURARI BROKER DE ASIGURARE-REASIGURARE S.R.L.</v>
          </cell>
          <cell r="L29">
            <v>53785.000000000007</v>
          </cell>
          <cell r="P29">
            <v>1608</v>
          </cell>
          <cell r="Q29">
            <v>137319</v>
          </cell>
          <cell r="S29">
            <v>140074</v>
          </cell>
          <cell r="V29">
            <v>12492.999999999998</v>
          </cell>
          <cell r="X29">
            <v>562127</v>
          </cell>
          <cell r="AA29">
            <v>1189</v>
          </cell>
          <cell r="AC29">
            <v>908594.99999999988</v>
          </cell>
          <cell r="AD29">
            <v>908594.99999999988</v>
          </cell>
        </row>
        <row r="30">
          <cell r="B30" t="str">
            <v>ASKO ASSEKURANZ BROKER DE ASIGURARE S.R.L.</v>
          </cell>
          <cell r="J30">
            <v>1479</v>
          </cell>
          <cell r="K30">
            <v>18175</v>
          </cell>
          <cell r="L30">
            <v>30924196.999999996</v>
          </cell>
          <cell r="P30">
            <v>1332793</v>
          </cell>
          <cell r="Q30">
            <v>4160</v>
          </cell>
          <cell r="R30">
            <v>171533</v>
          </cell>
          <cell r="S30">
            <v>53010216</v>
          </cell>
          <cell r="V30">
            <v>614340</v>
          </cell>
          <cell r="AC30">
            <v>86076893</v>
          </cell>
          <cell r="AD30">
            <v>86076893</v>
          </cell>
        </row>
        <row r="31">
          <cell r="B31" t="str">
            <v>ATLANTIC BROKER GROUP BROKER DE ASIGURARE S.R.L.</v>
          </cell>
          <cell r="C31">
            <v>184619</v>
          </cell>
          <cell r="J31">
            <v>26999</v>
          </cell>
          <cell r="K31">
            <v>161250</v>
          </cell>
          <cell r="L31">
            <v>4748873</v>
          </cell>
          <cell r="O31">
            <v>7897</v>
          </cell>
          <cell r="P31">
            <v>23928</v>
          </cell>
          <cell r="Q31">
            <v>4755087</v>
          </cell>
          <cell r="R31">
            <v>15998</v>
          </cell>
          <cell r="S31">
            <v>27333458.000000004</v>
          </cell>
          <cell r="V31">
            <v>752285</v>
          </cell>
          <cell r="X31">
            <v>642294</v>
          </cell>
          <cell r="Y31">
            <v>1890</v>
          </cell>
          <cell r="AA31">
            <v>670454</v>
          </cell>
          <cell r="AB31">
            <v>184619</v>
          </cell>
          <cell r="AC31">
            <v>39140413</v>
          </cell>
          <cell r="AD31">
            <v>39325032</v>
          </cell>
        </row>
        <row r="32">
          <cell r="B32" t="str">
            <v>AUST INSURANCE BROKER DE ASIGURARE S.R.L.</v>
          </cell>
          <cell r="J32">
            <v>174515</v>
          </cell>
          <cell r="L32">
            <v>4473052</v>
          </cell>
          <cell r="Q32">
            <v>1117325</v>
          </cell>
          <cell r="S32">
            <v>50577390</v>
          </cell>
          <cell r="V32">
            <v>440747.99999999994</v>
          </cell>
          <cell r="X32">
            <v>3270</v>
          </cell>
          <cell r="AA32">
            <v>301823</v>
          </cell>
          <cell r="AC32">
            <v>57088123.000000007</v>
          </cell>
          <cell r="AD32">
            <v>57088123.000000007</v>
          </cell>
        </row>
        <row r="33">
          <cell r="B33" t="str">
            <v>AXASIG BROKER DE ASIGURARE-REASIGURARE S.R.L.</v>
          </cell>
          <cell r="C33">
            <v>4268</v>
          </cell>
          <cell r="L33">
            <v>35148</v>
          </cell>
          <cell r="Q33">
            <v>18791</v>
          </cell>
          <cell r="S33">
            <v>76154</v>
          </cell>
          <cell r="V33">
            <v>6758</v>
          </cell>
          <cell r="AA33">
            <v>45</v>
          </cell>
          <cell r="AB33">
            <v>4268</v>
          </cell>
          <cell r="AC33">
            <v>136896</v>
          </cell>
          <cell r="AD33">
            <v>141164</v>
          </cell>
        </row>
        <row r="34">
          <cell r="B34" t="str">
            <v>BALANS BROKER DE ASIGURARE S.R.L.</v>
          </cell>
          <cell r="C34">
            <v>65974</v>
          </cell>
          <cell r="K34">
            <v>183585</v>
          </cell>
          <cell r="L34">
            <v>440126</v>
          </cell>
          <cell r="Q34">
            <v>287834</v>
          </cell>
          <cell r="R34">
            <v>10706</v>
          </cell>
          <cell r="S34">
            <v>404234</v>
          </cell>
          <cell r="V34">
            <v>298769</v>
          </cell>
          <cell r="X34">
            <v>7892</v>
          </cell>
          <cell r="AA34">
            <v>30988</v>
          </cell>
          <cell r="AB34">
            <v>65974</v>
          </cell>
          <cell r="AC34">
            <v>1664134</v>
          </cell>
          <cell r="AD34">
            <v>1730108</v>
          </cell>
        </row>
        <row r="35">
          <cell r="B35" t="str">
            <v>BALDOR INSURANCE BROKER S.R.L.</v>
          </cell>
          <cell r="C35">
            <v>1222</v>
          </cell>
          <cell r="J35">
            <v>726</v>
          </cell>
          <cell r="K35">
            <v>22221</v>
          </cell>
          <cell r="L35">
            <v>764192</v>
          </cell>
          <cell r="Q35">
            <v>474685</v>
          </cell>
          <cell r="S35">
            <v>879925.00000000012</v>
          </cell>
          <cell r="V35">
            <v>44876</v>
          </cell>
          <cell r="AA35">
            <v>26745</v>
          </cell>
          <cell r="AB35">
            <v>1222</v>
          </cell>
          <cell r="AC35">
            <v>2213370</v>
          </cell>
          <cell r="AD35">
            <v>2214592</v>
          </cell>
        </row>
        <row r="36">
          <cell r="B36" t="str">
            <v>BAVARIA BROKER DE ASIGURARE S.R.L.</v>
          </cell>
          <cell r="C36">
            <v>471</v>
          </cell>
          <cell r="J36">
            <v>3939</v>
          </cell>
          <cell r="L36">
            <v>8427382</v>
          </cell>
          <cell r="P36">
            <v>18775</v>
          </cell>
          <cell r="Q36">
            <v>758174</v>
          </cell>
          <cell r="R36">
            <v>4016</v>
          </cell>
          <cell r="S36">
            <v>3723905.0000000005</v>
          </cell>
          <cell r="V36">
            <v>130173</v>
          </cell>
          <cell r="Y36">
            <v>1572</v>
          </cell>
          <cell r="AA36">
            <v>24649</v>
          </cell>
          <cell r="AB36">
            <v>471</v>
          </cell>
          <cell r="AC36">
            <v>13092585</v>
          </cell>
          <cell r="AD36">
            <v>13093055.999999998</v>
          </cell>
        </row>
        <row r="37">
          <cell r="B37" t="str">
            <v>BDT BROKER DE ASIGURARE S.R.L.</v>
          </cell>
          <cell r="J37">
            <v>528</v>
          </cell>
          <cell r="L37">
            <v>2170026</v>
          </cell>
          <cell r="Q37">
            <v>83026</v>
          </cell>
          <cell r="S37">
            <v>1265558</v>
          </cell>
          <cell r="V37">
            <v>11794</v>
          </cell>
          <cell r="AA37">
            <v>6510</v>
          </cell>
          <cell r="AC37">
            <v>3537442</v>
          </cell>
          <cell r="AD37">
            <v>3537442</v>
          </cell>
        </row>
        <row r="38">
          <cell r="B38" t="str">
            <v>BELLE ASSISTANCE - BROKER DE ASIGURARE/REASIGURARE S.R.L.</v>
          </cell>
          <cell r="C38">
            <v>6626</v>
          </cell>
          <cell r="J38">
            <v>155</v>
          </cell>
          <cell r="L38">
            <v>2424326</v>
          </cell>
          <cell r="P38">
            <v>474</v>
          </cell>
          <cell r="Q38">
            <v>162649</v>
          </cell>
          <cell r="S38">
            <v>1290220</v>
          </cell>
          <cell r="V38">
            <v>22011</v>
          </cell>
          <cell r="X38">
            <v>1000</v>
          </cell>
          <cell r="AA38">
            <v>23987</v>
          </cell>
          <cell r="AB38">
            <v>6626</v>
          </cell>
          <cell r="AC38">
            <v>3924822.0000000005</v>
          </cell>
          <cell r="AD38">
            <v>3931448</v>
          </cell>
        </row>
        <row r="39">
          <cell r="B39" t="str">
            <v>BIG BROKER DE ASIGURARE S.R.L.</v>
          </cell>
          <cell r="J39">
            <v>1115</v>
          </cell>
          <cell r="L39">
            <v>692547</v>
          </cell>
          <cell r="Q39">
            <v>189262</v>
          </cell>
          <cell r="R39">
            <v>5729</v>
          </cell>
          <cell r="S39">
            <v>2874730</v>
          </cell>
          <cell r="V39">
            <v>37237</v>
          </cell>
          <cell r="X39">
            <v>221114</v>
          </cell>
          <cell r="Z39">
            <v>5</v>
          </cell>
          <cell r="AA39">
            <v>30099</v>
          </cell>
          <cell r="AC39">
            <v>4051838</v>
          </cell>
          <cell r="AD39">
            <v>4051838</v>
          </cell>
        </row>
        <row r="40">
          <cell r="B40" t="str">
            <v>BOAZ BROKER DE ASIGURARE - REASIGURARE S.R.L.</v>
          </cell>
          <cell r="C40">
            <v>1640</v>
          </cell>
          <cell r="J40">
            <v>60</v>
          </cell>
          <cell r="L40">
            <v>74925</v>
          </cell>
          <cell r="Q40">
            <v>51379.999999999993</v>
          </cell>
          <cell r="S40">
            <v>249195</v>
          </cell>
          <cell r="V40">
            <v>49947</v>
          </cell>
          <cell r="AA40">
            <v>5451</v>
          </cell>
          <cell r="AB40">
            <v>1640</v>
          </cell>
          <cell r="AC40">
            <v>430958.00000000006</v>
          </cell>
          <cell r="AD40">
            <v>432598</v>
          </cell>
        </row>
        <row r="41">
          <cell r="B41" t="str">
            <v>BOGDAN INSURANCE BROKER DE ASIGURARE REASIGURARE SRL</v>
          </cell>
          <cell r="C41">
            <v>34</v>
          </cell>
          <cell r="J41">
            <v>6600</v>
          </cell>
          <cell r="L41">
            <v>117135</v>
          </cell>
          <cell r="Q41">
            <v>119796</v>
          </cell>
          <cell r="R41">
            <v>3367</v>
          </cell>
          <cell r="S41">
            <v>171227</v>
          </cell>
          <cell r="V41">
            <v>12883.000000000002</v>
          </cell>
          <cell r="AA41">
            <v>7119</v>
          </cell>
          <cell r="AB41">
            <v>34</v>
          </cell>
          <cell r="AC41">
            <v>438127</v>
          </cell>
          <cell r="AD41">
            <v>438161</v>
          </cell>
        </row>
        <row r="42">
          <cell r="B42" t="str">
            <v>BRAS BROKER DE ASIGURARE S.R.L.</v>
          </cell>
          <cell r="J42">
            <v>2096</v>
          </cell>
          <cell r="K42">
            <v>77</v>
          </cell>
          <cell r="L42">
            <v>980826.00000000012</v>
          </cell>
          <cell r="Q42">
            <v>135600</v>
          </cell>
          <cell r="S42">
            <v>2274982</v>
          </cell>
          <cell r="V42">
            <v>107732</v>
          </cell>
          <cell r="X42">
            <v>200</v>
          </cell>
          <cell r="AA42">
            <v>31865</v>
          </cell>
          <cell r="AC42">
            <v>3533377.9999999995</v>
          </cell>
          <cell r="AD42">
            <v>3533377.9999999995</v>
          </cell>
        </row>
        <row r="43">
          <cell r="B43" t="str">
            <v>BRAVO-R BROKER DE ASIGURARE S.R.L.</v>
          </cell>
          <cell r="K43">
            <v>6049</v>
          </cell>
          <cell r="L43">
            <v>946459.00000000012</v>
          </cell>
          <cell r="Q43">
            <v>149877</v>
          </cell>
          <cell r="S43">
            <v>264589</v>
          </cell>
          <cell r="V43">
            <v>2958</v>
          </cell>
          <cell r="AC43">
            <v>1369932</v>
          </cell>
          <cell r="AD43">
            <v>1369932</v>
          </cell>
        </row>
        <row r="44">
          <cell r="B44" t="str">
            <v>BROKASIG BROKER DE ASIGURARE S.R.L.</v>
          </cell>
          <cell r="C44">
            <v>15184.999999999998</v>
          </cell>
          <cell r="J44">
            <v>7509</v>
          </cell>
          <cell r="K44">
            <v>1661</v>
          </cell>
          <cell r="L44">
            <v>1131536</v>
          </cell>
          <cell r="P44">
            <v>26742.000000000004</v>
          </cell>
          <cell r="Q44">
            <v>652087</v>
          </cell>
          <cell r="R44">
            <v>35322</v>
          </cell>
          <cell r="S44">
            <v>3410951</v>
          </cell>
          <cell r="V44">
            <v>52130</v>
          </cell>
          <cell r="X44">
            <v>79055</v>
          </cell>
          <cell r="Y44">
            <v>8452</v>
          </cell>
          <cell r="AA44">
            <v>27695</v>
          </cell>
          <cell r="AB44">
            <v>15184.999999999998</v>
          </cell>
          <cell r="AC44">
            <v>5433140</v>
          </cell>
          <cell r="AD44">
            <v>5448325</v>
          </cell>
        </row>
        <row r="45">
          <cell r="B45" t="str">
            <v>BROKASIG CONSULTING - BROKER DE ASIGURARE SRL</v>
          </cell>
          <cell r="K45">
            <v>32795</v>
          </cell>
          <cell r="L45">
            <v>586442</v>
          </cell>
          <cell r="P45">
            <v>228871</v>
          </cell>
          <cell r="Q45">
            <v>359000</v>
          </cell>
          <cell r="R45">
            <v>77268</v>
          </cell>
          <cell r="S45">
            <v>1818400.0000000002</v>
          </cell>
          <cell r="V45">
            <v>36920</v>
          </cell>
          <cell r="X45">
            <v>238835</v>
          </cell>
          <cell r="AC45">
            <v>3378531.0000000005</v>
          </cell>
          <cell r="AD45">
            <v>3378531.0000000005</v>
          </cell>
        </row>
        <row r="46">
          <cell r="B46" t="str">
            <v>BROKER DE ASIGURARE-ECO BROKER SMART ACT S.R.L.</v>
          </cell>
          <cell r="L46">
            <v>6877</v>
          </cell>
          <cell r="Q46">
            <v>26313</v>
          </cell>
          <cell r="R46">
            <v>570</v>
          </cell>
          <cell r="S46">
            <v>364453</v>
          </cell>
          <cell r="V46">
            <v>2030</v>
          </cell>
          <cell r="AA46">
            <v>3547</v>
          </cell>
          <cell r="AC46">
            <v>403790</v>
          </cell>
          <cell r="AD46">
            <v>403790</v>
          </cell>
        </row>
        <row r="47">
          <cell r="B47" t="str">
            <v>BROKERS ASIST - BROKER DE ASIGURARE S.R.L.</v>
          </cell>
          <cell r="C47">
            <v>35650</v>
          </cell>
          <cell r="E47">
            <v>1136</v>
          </cell>
          <cell r="J47">
            <v>17116</v>
          </cell>
          <cell r="K47">
            <v>144791</v>
          </cell>
          <cell r="L47">
            <v>6505384</v>
          </cell>
          <cell r="N47">
            <v>2985</v>
          </cell>
          <cell r="P47">
            <v>9202</v>
          </cell>
          <cell r="Q47">
            <v>3574924</v>
          </cell>
          <cell r="R47">
            <v>814588</v>
          </cell>
          <cell r="S47">
            <v>7657654</v>
          </cell>
          <cell r="T47">
            <v>77673</v>
          </cell>
          <cell r="V47">
            <v>249743</v>
          </cell>
          <cell r="X47">
            <v>136873</v>
          </cell>
          <cell r="Y47">
            <v>2122</v>
          </cell>
          <cell r="Z47">
            <v>26</v>
          </cell>
          <cell r="AA47">
            <v>87384</v>
          </cell>
          <cell r="AB47">
            <v>36786</v>
          </cell>
          <cell r="AC47">
            <v>19280465</v>
          </cell>
          <cell r="AD47">
            <v>19317251</v>
          </cell>
        </row>
        <row r="48">
          <cell r="B48" t="str">
            <v>BRUSSELS BROKER DE ASIGURARE S.R.L.</v>
          </cell>
          <cell r="C48">
            <v>14444.999999999998</v>
          </cell>
          <cell r="J48">
            <v>1010</v>
          </cell>
          <cell r="K48">
            <v>259462</v>
          </cell>
          <cell r="L48">
            <v>939247</v>
          </cell>
          <cell r="P48">
            <v>57022.999999999993</v>
          </cell>
          <cell r="Q48">
            <v>2716217</v>
          </cell>
          <cell r="R48">
            <v>2491112</v>
          </cell>
          <cell r="S48">
            <v>1586984</v>
          </cell>
          <cell r="V48">
            <v>298118</v>
          </cell>
          <cell r="AA48">
            <v>17779</v>
          </cell>
          <cell r="AB48">
            <v>14444.999999999998</v>
          </cell>
          <cell r="AC48">
            <v>8366952</v>
          </cell>
          <cell r="AD48">
            <v>8381397</v>
          </cell>
        </row>
        <row r="49">
          <cell r="B49" t="str">
            <v>BT BROKER DE ASIGURARE S.R.L.  (FOSTA IDEA BROKER DE ASIGURARE S.R.L.)</v>
          </cell>
          <cell r="C49">
            <v>1273</v>
          </cell>
          <cell r="J49">
            <v>1715</v>
          </cell>
          <cell r="L49">
            <v>276391402</v>
          </cell>
          <cell r="N49">
            <v>267715</v>
          </cell>
          <cell r="O49">
            <v>479054</v>
          </cell>
          <cell r="P49">
            <v>5456</v>
          </cell>
          <cell r="Q49">
            <v>6328190</v>
          </cell>
          <cell r="R49">
            <v>404295.00000000006</v>
          </cell>
          <cell r="S49">
            <v>96374703</v>
          </cell>
          <cell r="V49">
            <v>16769</v>
          </cell>
          <cell r="W49">
            <v>60000</v>
          </cell>
          <cell r="AA49">
            <v>9832</v>
          </cell>
          <cell r="AB49">
            <v>1273</v>
          </cell>
          <cell r="AC49">
            <v>380339131</v>
          </cell>
          <cell r="AD49">
            <v>380340404</v>
          </cell>
        </row>
        <row r="50">
          <cell r="B50" t="str">
            <v>BUSINESS BROKER - BROKER DE ASIGURARE S.R.L.</v>
          </cell>
          <cell r="C50">
            <v>50937.000000000007</v>
          </cell>
          <cell r="E50">
            <v>138763</v>
          </cell>
          <cell r="J50">
            <v>6690</v>
          </cell>
          <cell r="K50">
            <v>107337</v>
          </cell>
          <cell r="L50">
            <v>1248166</v>
          </cell>
          <cell r="P50">
            <v>2880</v>
          </cell>
          <cell r="Q50">
            <v>321159</v>
          </cell>
          <cell r="S50">
            <v>2327849</v>
          </cell>
          <cell r="V50">
            <v>171399</v>
          </cell>
          <cell r="X50">
            <v>3413</v>
          </cell>
          <cell r="Y50">
            <v>122</v>
          </cell>
          <cell r="AA50">
            <v>47806</v>
          </cell>
          <cell r="AB50">
            <v>189700.00000000003</v>
          </cell>
          <cell r="AC50">
            <v>4236821</v>
          </cell>
          <cell r="AD50">
            <v>4426521</v>
          </cell>
        </row>
        <row r="51">
          <cell r="B51" t="str">
            <v>C.P.R. EVAL - BROKER DE ASIGURARI S.R.L.</v>
          </cell>
          <cell r="C51">
            <v>1804</v>
          </cell>
          <cell r="J51">
            <v>674</v>
          </cell>
          <cell r="L51">
            <v>164169</v>
          </cell>
          <cell r="Q51">
            <v>194801</v>
          </cell>
          <cell r="S51">
            <v>1862285.0000000002</v>
          </cell>
          <cell r="V51">
            <v>2570</v>
          </cell>
          <cell r="AA51">
            <v>14112.999999999998</v>
          </cell>
          <cell r="AB51">
            <v>1804</v>
          </cell>
          <cell r="AC51">
            <v>2238612</v>
          </cell>
          <cell r="AD51">
            <v>2240416</v>
          </cell>
        </row>
        <row r="52">
          <cell r="B52" t="str">
            <v>CAMPION BROKER DE ASIGURARE SI REASIGURARE S.R.L.</v>
          </cell>
          <cell r="C52">
            <v>2589815</v>
          </cell>
          <cell r="D52">
            <v>488</v>
          </cell>
          <cell r="E52">
            <v>1699490.9999999998</v>
          </cell>
          <cell r="J52">
            <v>681348</v>
          </cell>
          <cell r="K52">
            <v>8805580</v>
          </cell>
          <cell r="L52">
            <v>53989076</v>
          </cell>
          <cell r="M52">
            <v>23713</v>
          </cell>
          <cell r="N52">
            <v>142275</v>
          </cell>
          <cell r="O52">
            <v>18153</v>
          </cell>
          <cell r="P52">
            <v>249352.99999999997</v>
          </cell>
          <cell r="Q52">
            <v>36736211</v>
          </cell>
          <cell r="R52">
            <v>4017838</v>
          </cell>
          <cell r="S52">
            <v>353238388</v>
          </cell>
          <cell r="T52">
            <v>20480</v>
          </cell>
          <cell r="V52">
            <v>7796658</v>
          </cell>
          <cell r="W52">
            <v>684681</v>
          </cell>
          <cell r="X52">
            <v>5564412</v>
          </cell>
          <cell r="Y52">
            <v>54016</v>
          </cell>
          <cell r="AA52">
            <v>5489353</v>
          </cell>
          <cell r="AB52">
            <v>4289794</v>
          </cell>
          <cell r="AC52">
            <v>477511535</v>
          </cell>
          <cell r="AD52">
            <v>481801329</v>
          </cell>
        </row>
        <row r="53">
          <cell r="B53" t="str">
            <v>CAPITAL ASIG - BROKER DE ASIGURARE S.R.L.</v>
          </cell>
          <cell r="L53">
            <v>914728.00000000012</v>
          </cell>
          <cell r="Q53">
            <v>89842</v>
          </cell>
          <cell r="S53">
            <v>190064.00000000003</v>
          </cell>
          <cell r="V53">
            <v>2193</v>
          </cell>
          <cell r="AA53">
            <v>919</v>
          </cell>
          <cell r="AC53">
            <v>1197746</v>
          </cell>
          <cell r="AD53">
            <v>1197746</v>
          </cell>
        </row>
        <row r="54">
          <cell r="B54" t="str">
            <v>CAPITOLIUM INSURANCE BROKER S.R.L.</v>
          </cell>
          <cell r="C54">
            <v>29464</v>
          </cell>
          <cell r="J54">
            <v>5919</v>
          </cell>
          <cell r="K54">
            <v>5241458</v>
          </cell>
          <cell r="L54">
            <v>1020008</v>
          </cell>
          <cell r="Q54">
            <v>388997.99999999994</v>
          </cell>
          <cell r="R54">
            <v>612364</v>
          </cell>
          <cell r="S54">
            <v>1585401.9999999998</v>
          </cell>
          <cell r="V54">
            <v>371348</v>
          </cell>
          <cell r="X54">
            <v>574696</v>
          </cell>
          <cell r="Y54">
            <v>312</v>
          </cell>
          <cell r="AA54">
            <v>45136</v>
          </cell>
          <cell r="AB54">
            <v>29464</v>
          </cell>
          <cell r="AC54">
            <v>9845641</v>
          </cell>
          <cell r="AD54">
            <v>9875105</v>
          </cell>
        </row>
        <row r="55">
          <cell r="B55" t="str">
            <v>CARINA - BROKER DE ASIGURARE S.R.L.</v>
          </cell>
          <cell r="J55">
            <v>9206</v>
          </cell>
          <cell r="K55">
            <v>26095</v>
          </cell>
          <cell r="L55">
            <v>719639</v>
          </cell>
          <cell r="Q55">
            <v>229259</v>
          </cell>
          <cell r="S55">
            <v>1136957</v>
          </cell>
          <cell r="V55">
            <v>13508</v>
          </cell>
          <cell r="AC55">
            <v>2134664</v>
          </cell>
          <cell r="AD55">
            <v>2134664</v>
          </cell>
        </row>
        <row r="56">
          <cell r="B56" t="str">
            <v>CASA DE LICHIDARI DAUNE - BROKER DE ASIGURARE SRL</v>
          </cell>
          <cell r="C56">
            <v>190</v>
          </cell>
          <cell r="K56">
            <v>6068</v>
          </cell>
          <cell r="L56">
            <v>28563</v>
          </cell>
          <cell r="Q56">
            <v>236592.00000000003</v>
          </cell>
          <cell r="S56">
            <v>147885</v>
          </cell>
          <cell r="V56">
            <v>5169</v>
          </cell>
          <cell r="AB56">
            <v>190</v>
          </cell>
          <cell r="AC56">
            <v>424277.00000000006</v>
          </cell>
          <cell r="AD56">
            <v>424466.99999999994</v>
          </cell>
        </row>
        <row r="57">
          <cell r="B57" t="str">
            <v>CLUBUL FERMIERILOR ROMANI BROKER DE ASIGURARE S.R.L.</v>
          </cell>
          <cell r="K57">
            <v>77573</v>
          </cell>
          <cell r="L57">
            <v>1769320</v>
          </cell>
          <cell r="N57">
            <v>131225</v>
          </cell>
          <cell r="O57">
            <v>3353</v>
          </cell>
          <cell r="P57">
            <v>14000.999999999998</v>
          </cell>
          <cell r="Q57">
            <v>2480342</v>
          </cell>
          <cell r="R57">
            <v>45588806</v>
          </cell>
          <cell r="S57">
            <v>1176999</v>
          </cell>
          <cell r="V57">
            <v>150329</v>
          </cell>
          <cell r="Y57">
            <v>63042</v>
          </cell>
          <cell r="AA57">
            <v>15192.999999999998</v>
          </cell>
          <cell r="AC57">
            <v>51470182.999999993</v>
          </cell>
          <cell r="AD57">
            <v>51470182.999999993</v>
          </cell>
        </row>
        <row r="58">
          <cell r="B58" t="str">
            <v>CND INTERNATIONAL INSURANCE CONSULTANTS S.R.L.</v>
          </cell>
          <cell r="C58">
            <v>22820</v>
          </cell>
          <cell r="J58">
            <v>22380</v>
          </cell>
          <cell r="K58">
            <v>195162</v>
          </cell>
          <cell r="L58">
            <v>739377</v>
          </cell>
          <cell r="P58">
            <v>22118</v>
          </cell>
          <cell r="Q58">
            <v>13597790</v>
          </cell>
          <cell r="S58">
            <v>79617</v>
          </cell>
          <cell r="V58">
            <v>3886647</v>
          </cell>
          <cell r="W58">
            <v>67175</v>
          </cell>
          <cell r="Y58">
            <v>1259389</v>
          </cell>
          <cell r="AB58">
            <v>22820</v>
          </cell>
          <cell r="AC58">
            <v>19869655</v>
          </cell>
          <cell r="AD58">
            <v>19892475</v>
          </cell>
        </row>
        <row r="59">
          <cell r="B59" t="str">
            <v>CO INVEST BROKER DE ASIGURARE S.R.L.</v>
          </cell>
          <cell r="C59">
            <v>144036</v>
          </cell>
          <cell r="E59">
            <v>1360</v>
          </cell>
          <cell r="J59">
            <v>6731</v>
          </cell>
          <cell r="K59">
            <v>4688891</v>
          </cell>
          <cell r="L59">
            <v>1232623</v>
          </cell>
          <cell r="Q59">
            <v>2066987</v>
          </cell>
          <cell r="R59">
            <v>539668</v>
          </cell>
          <cell r="S59">
            <v>1009660.9999999999</v>
          </cell>
          <cell r="V59">
            <v>763567</v>
          </cell>
          <cell r="X59">
            <v>2180533</v>
          </cell>
          <cell r="Y59">
            <v>1890</v>
          </cell>
          <cell r="AA59">
            <v>65309</v>
          </cell>
          <cell r="AB59">
            <v>145396</v>
          </cell>
          <cell r="AC59">
            <v>12555860</v>
          </cell>
          <cell r="AD59">
            <v>12701256</v>
          </cell>
        </row>
        <row r="60">
          <cell r="B60" t="str">
            <v>CONDOR - BROKER DE ASIGURARE S.R.L.</v>
          </cell>
          <cell r="C60">
            <v>3709</v>
          </cell>
          <cell r="J60">
            <v>7017</v>
          </cell>
          <cell r="K60">
            <v>64110.999999999993</v>
          </cell>
          <cell r="L60">
            <v>951885.00000000012</v>
          </cell>
          <cell r="Q60">
            <v>387298</v>
          </cell>
          <cell r="S60">
            <v>4307690</v>
          </cell>
          <cell r="V60">
            <v>27366.000000000004</v>
          </cell>
          <cell r="X60">
            <v>25147</v>
          </cell>
          <cell r="Y60">
            <v>3480</v>
          </cell>
          <cell r="AA60">
            <v>61187.999999999993</v>
          </cell>
          <cell r="AB60">
            <v>3709</v>
          </cell>
          <cell r="AC60">
            <v>5835182</v>
          </cell>
          <cell r="AD60">
            <v>5838891</v>
          </cell>
        </row>
        <row r="61">
          <cell r="B61" t="str">
            <v>CONFISIO BROKER DE ASIGURARE S.R.L.</v>
          </cell>
          <cell r="C61">
            <v>6868</v>
          </cell>
          <cell r="J61">
            <v>10794</v>
          </cell>
          <cell r="L61">
            <v>189005</v>
          </cell>
          <cell r="Q61">
            <v>365150</v>
          </cell>
          <cell r="R61">
            <v>307025</v>
          </cell>
          <cell r="S61">
            <v>2352003</v>
          </cell>
          <cell r="V61">
            <v>108989</v>
          </cell>
          <cell r="X61">
            <v>594538</v>
          </cell>
          <cell r="Y61">
            <v>1542</v>
          </cell>
          <cell r="AA61">
            <v>18513</v>
          </cell>
          <cell r="AB61">
            <v>6868</v>
          </cell>
          <cell r="AC61">
            <v>3947559</v>
          </cell>
          <cell r="AD61">
            <v>3954427.0000000005</v>
          </cell>
        </row>
        <row r="62">
          <cell r="B62" t="str">
            <v>CONIMPEX INSURANCE BROKER S.R.L.</v>
          </cell>
          <cell r="C62">
            <v>13256.999999999998</v>
          </cell>
          <cell r="J62">
            <v>36429</v>
          </cell>
          <cell r="K62">
            <v>10063</v>
          </cell>
          <cell r="L62">
            <v>254744</v>
          </cell>
          <cell r="Q62">
            <v>1032099</v>
          </cell>
          <cell r="R62">
            <v>16788</v>
          </cell>
          <cell r="S62">
            <v>830224.00000000012</v>
          </cell>
          <cell r="V62">
            <v>636724</v>
          </cell>
          <cell r="AA62">
            <v>3884</v>
          </cell>
          <cell r="AB62">
            <v>13256.999999999998</v>
          </cell>
          <cell r="AC62">
            <v>2820955</v>
          </cell>
          <cell r="AD62">
            <v>2834212</v>
          </cell>
        </row>
        <row r="63">
          <cell r="B63" t="str">
            <v>CONSENS ASIG BROKER DE ASIGURARE - REASIGURARE S.R</v>
          </cell>
          <cell r="J63">
            <v>31012</v>
          </cell>
          <cell r="K63">
            <v>17053</v>
          </cell>
          <cell r="L63">
            <v>667464</v>
          </cell>
          <cell r="O63">
            <v>33677</v>
          </cell>
          <cell r="P63">
            <v>2260</v>
          </cell>
          <cell r="Q63">
            <v>143652</v>
          </cell>
          <cell r="R63">
            <v>4084</v>
          </cell>
          <cell r="S63">
            <v>1853211</v>
          </cell>
          <cell r="V63">
            <v>60435.999999999993</v>
          </cell>
          <cell r="Y63">
            <v>264</v>
          </cell>
          <cell r="AC63">
            <v>2813113</v>
          </cell>
          <cell r="AD63">
            <v>2813113</v>
          </cell>
        </row>
        <row r="64">
          <cell r="B64" t="str">
            <v>CONSILIUM BROKER DE ASIGURARE S.R.L.</v>
          </cell>
          <cell r="C64">
            <v>66538</v>
          </cell>
          <cell r="J64">
            <v>15330</v>
          </cell>
          <cell r="K64">
            <v>98182</v>
          </cell>
          <cell r="L64">
            <v>511751.00000000006</v>
          </cell>
          <cell r="P64">
            <v>6429</v>
          </cell>
          <cell r="Q64">
            <v>317007</v>
          </cell>
          <cell r="R64">
            <v>7542</v>
          </cell>
          <cell r="S64">
            <v>7476965</v>
          </cell>
          <cell r="V64">
            <v>210436.00000000003</v>
          </cell>
          <cell r="X64">
            <v>27248</v>
          </cell>
          <cell r="Y64">
            <v>6507</v>
          </cell>
          <cell r="AA64">
            <v>132477</v>
          </cell>
          <cell r="AB64">
            <v>66538</v>
          </cell>
          <cell r="AC64">
            <v>8809874</v>
          </cell>
          <cell r="AD64">
            <v>8876412</v>
          </cell>
        </row>
        <row r="65">
          <cell r="B65" t="str">
            <v>CONSTANTINESCU BROKER DE ASIGURARE S.R.L.</v>
          </cell>
          <cell r="J65">
            <v>60</v>
          </cell>
          <cell r="K65">
            <v>11327</v>
          </cell>
          <cell r="L65">
            <v>647877</v>
          </cell>
          <cell r="Q65">
            <v>516023</v>
          </cell>
          <cell r="S65">
            <v>698521</v>
          </cell>
          <cell r="V65">
            <v>40771</v>
          </cell>
          <cell r="X65">
            <v>300</v>
          </cell>
          <cell r="AA65">
            <v>32092</v>
          </cell>
          <cell r="AC65">
            <v>1946971</v>
          </cell>
          <cell r="AD65">
            <v>1946971</v>
          </cell>
        </row>
        <row r="66">
          <cell r="B66" t="str">
            <v>CONSULTANT A.A. - BROKER DE ASIGURARE S.R.L.</v>
          </cell>
          <cell r="C66">
            <v>160151</v>
          </cell>
          <cell r="J66">
            <v>387811</v>
          </cell>
          <cell r="K66">
            <v>1836049</v>
          </cell>
          <cell r="L66">
            <v>9836519</v>
          </cell>
          <cell r="M66">
            <v>92367</v>
          </cell>
          <cell r="N66">
            <v>88924</v>
          </cell>
          <cell r="P66">
            <v>281601</v>
          </cell>
          <cell r="Q66">
            <v>5983436</v>
          </cell>
          <cell r="R66">
            <v>144363</v>
          </cell>
          <cell r="S66">
            <v>58101974</v>
          </cell>
          <cell r="T66">
            <v>6967</v>
          </cell>
          <cell r="U66">
            <v>931</v>
          </cell>
          <cell r="V66">
            <v>2105689</v>
          </cell>
          <cell r="W66">
            <v>166920</v>
          </cell>
          <cell r="X66">
            <v>179206</v>
          </cell>
          <cell r="Y66">
            <v>15623.000000000002</v>
          </cell>
          <cell r="AA66">
            <v>1283651</v>
          </cell>
          <cell r="AB66">
            <v>160151</v>
          </cell>
          <cell r="AC66">
            <v>80512031</v>
          </cell>
          <cell r="AD66">
            <v>80672182</v>
          </cell>
        </row>
        <row r="67">
          <cell r="B67" t="str">
            <v>CONTACS BROKER DE ASIGURARE S.R.L.</v>
          </cell>
          <cell r="C67">
            <v>4592</v>
          </cell>
          <cell r="J67">
            <v>9582</v>
          </cell>
          <cell r="K67">
            <v>29958.000000000004</v>
          </cell>
          <cell r="L67">
            <v>419441</v>
          </cell>
          <cell r="P67">
            <v>110803</v>
          </cell>
          <cell r="Q67">
            <v>467063.99999999994</v>
          </cell>
          <cell r="R67">
            <v>66608</v>
          </cell>
          <cell r="S67">
            <v>1230349</v>
          </cell>
          <cell r="V67">
            <v>37954</v>
          </cell>
          <cell r="X67">
            <v>532080</v>
          </cell>
          <cell r="Y67">
            <v>1913</v>
          </cell>
          <cell r="AA67">
            <v>23548</v>
          </cell>
          <cell r="AB67">
            <v>4592</v>
          </cell>
          <cell r="AC67">
            <v>2929300</v>
          </cell>
          <cell r="AD67">
            <v>2933892</v>
          </cell>
        </row>
        <row r="68">
          <cell r="B68" t="str">
            <v>CONTRACT ASIG BROKER DE ASIGURARE S.R.L.</v>
          </cell>
          <cell r="C68">
            <v>5601</v>
          </cell>
          <cell r="J68">
            <v>22235</v>
          </cell>
          <cell r="L68">
            <v>769547</v>
          </cell>
          <cell r="Q68">
            <v>415048.00000000006</v>
          </cell>
          <cell r="R68">
            <v>19503</v>
          </cell>
          <cell r="S68">
            <v>13055026</v>
          </cell>
          <cell r="V68">
            <v>416563</v>
          </cell>
          <cell r="X68">
            <v>54301</v>
          </cell>
          <cell r="AA68">
            <v>148018</v>
          </cell>
          <cell r="AB68">
            <v>5601</v>
          </cell>
          <cell r="AC68">
            <v>14900241</v>
          </cell>
          <cell r="AD68">
            <v>14905841.999999998</v>
          </cell>
        </row>
        <row r="69">
          <cell r="B69" t="str">
            <v>CORSIG BROKER DE ASIGURARE S.R.L.</v>
          </cell>
          <cell r="J69">
            <v>234</v>
          </cell>
          <cell r="L69">
            <v>252034</v>
          </cell>
          <cell r="P69">
            <v>10638</v>
          </cell>
          <cell r="Q69">
            <v>24100</v>
          </cell>
          <cell r="R69">
            <v>415271</v>
          </cell>
          <cell r="S69">
            <v>414377</v>
          </cell>
          <cell r="V69">
            <v>283353</v>
          </cell>
          <cell r="X69">
            <v>7893</v>
          </cell>
          <cell r="AC69">
            <v>1407900</v>
          </cell>
          <cell r="AD69">
            <v>1407900</v>
          </cell>
        </row>
        <row r="70">
          <cell r="B70" t="str">
            <v>COVER BROKER DE ASIGURARE S.R.L.</v>
          </cell>
          <cell r="K70">
            <v>5919</v>
          </cell>
          <cell r="L70">
            <v>214292</v>
          </cell>
          <cell r="P70">
            <v>1553</v>
          </cell>
          <cell r="Q70">
            <v>32228</v>
          </cell>
          <cell r="S70">
            <v>233389</v>
          </cell>
          <cell r="V70">
            <v>4093</v>
          </cell>
          <cell r="W70">
            <v>500</v>
          </cell>
          <cell r="AC70">
            <v>491973.99999999994</v>
          </cell>
          <cell r="AD70">
            <v>491973.99999999994</v>
          </cell>
        </row>
        <row r="71">
          <cell r="B71" t="str">
            <v>CREST ASIG - BROKER DE ASIGURARE SRL</v>
          </cell>
          <cell r="C71">
            <v>121548</v>
          </cell>
          <cell r="E71">
            <v>99446</v>
          </cell>
          <cell r="J71">
            <v>148264</v>
          </cell>
          <cell r="K71">
            <v>260612.00000000003</v>
          </cell>
          <cell r="L71">
            <v>1366315</v>
          </cell>
          <cell r="P71">
            <v>7317</v>
          </cell>
          <cell r="Q71">
            <v>1785184</v>
          </cell>
          <cell r="R71">
            <v>744226</v>
          </cell>
          <cell r="S71">
            <v>7510851</v>
          </cell>
          <cell r="V71">
            <v>368841</v>
          </cell>
          <cell r="X71">
            <v>10950</v>
          </cell>
          <cell r="Y71">
            <v>4377</v>
          </cell>
          <cell r="AB71">
            <v>220994</v>
          </cell>
          <cell r="AC71">
            <v>12206937</v>
          </cell>
          <cell r="AD71">
            <v>12427930.999999998</v>
          </cell>
        </row>
        <row r="72">
          <cell r="B72" t="str">
            <v>D&amp;CA INSURANCE BROKER S.R.L.</v>
          </cell>
          <cell r="C72">
            <v>88532</v>
          </cell>
          <cell r="J72">
            <v>58728</v>
          </cell>
          <cell r="K72">
            <v>1545373</v>
          </cell>
          <cell r="L72">
            <v>34686524</v>
          </cell>
          <cell r="O72">
            <v>78511</v>
          </cell>
          <cell r="P72">
            <v>40962</v>
          </cell>
          <cell r="Q72">
            <v>2862410</v>
          </cell>
          <cell r="R72">
            <v>1545719</v>
          </cell>
          <cell r="S72">
            <v>20243661</v>
          </cell>
          <cell r="V72">
            <v>209013.99999999997</v>
          </cell>
          <cell r="X72">
            <v>300</v>
          </cell>
          <cell r="Y72">
            <v>1837</v>
          </cell>
          <cell r="AA72">
            <v>345503</v>
          </cell>
          <cell r="AB72">
            <v>88532</v>
          </cell>
          <cell r="AC72">
            <v>61618542</v>
          </cell>
          <cell r="AD72">
            <v>61707073.999999993</v>
          </cell>
        </row>
        <row r="73">
          <cell r="B73" t="str">
            <v>DASIG CONSULTING BROKER DE ASIGURARE-REASIGURARE S.R.L.</v>
          </cell>
          <cell r="C73">
            <v>7051</v>
          </cell>
          <cell r="J73">
            <v>5762</v>
          </cell>
          <cell r="K73">
            <v>70101</v>
          </cell>
          <cell r="L73">
            <v>621600</v>
          </cell>
          <cell r="P73">
            <v>500</v>
          </cell>
          <cell r="Q73">
            <v>369346</v>
          </cell>
          <cell r="R73">
            <v>138656</v>
          </cell>
          <cell r="S73">
            <v>2281291</v>
          </cell>
          <cell r="V73">
            <v>834100</v>
          </cell>
          <cell r="X73">
            <v>1992730</v>
          </cell>
          <cell r="AA73">
            <v>30780</v>
          </cell>
          <cell r="AB73">
            <v>7051</v>
          </cell>
          <cell r="AC73">
            <v>6344866</v>
          </cell>
          <cell r="AD73">
            <v>6351917</v>
          </cell>
        </row>
        <row r="74">
          <cell r="B74" t="str">
            <v>DAW MANAGEMENT - BROKER DE ASIGURARE S.R.L.</v>
          </cell>
          <cell r="C74">
            <v>568042</v>
          </cell>
          <cell r="J74">
            <v>601834</v>
          </cell>
          <cell r="K74">
            <v>665342</v>
          </cell>
          <cell r="L74">
            <v>27217478</v>
          </cell>
          <cell r="N74">
            <v>17392</v>
          </cell>
          <cell r="O74">
            <v>284100</v>
          </cell>
          <cell r="P74">
            <v>239880.99999999997</v>
          </cell>
          <cell r="Q74">
            <v>16353916</v>
          </cell>
          <cell r="R74">
            <v>1340527</v>
          </cell>
          <cell r="S74">
            <v>433338520</v>
          </cell>
          <cell r="U74">
            <v>18409</v>
          </cell>
          <cell r="V74">
            <v>2559436</v>
          </cell>
          <cell r="X74">
            <v>2158937</v>
          </cell>
          <cell r="Y74">
            <v>150844</v>
          </cell>
          <cell r="Z74">
            <v>3146</v>
          </cell>
          <cell r="AA74">
            <v>3322635</v>
          </cell>
          <cell r="AB74">
            <v>568042</v>
          </cell>
          <cell r="AC74">
            <v>488272397</v>
          </cell>
          <cell r="AD74">
            <v>488840439</v>
          </cell>
        </row>
        <row r="75">
          <cell r="B75" t="str">
            <v>DELTA S.R.S. BROKER DE ASIGURARE - REASIGURARE S.R.L.</v>
          </cell>
          <cell r="C75">
            <v>28611</v>
          </cell>
          <cell r="J75">
            <v>5319</v>
          </cell>
          <cell r="K75">
            <v>240458.00000000003</v>
          </cell>
          <cell r="L75">
            <v>1775274</v>
          </cell>
          <cell r="N75">
            <v>2488</v>
          </cell>
          <cell r="O75">
            <v>2187</v>
          </cell>
          <cell r="P75">
            <v>15091.000000000002</v>
          </cell>
          <cell r="Q75">
            <v>1418574</v>
          </cell>
          <cell r="R75">
            <v>239390</v>
          </cell>
          <cell r="S75">
            <v>3481503</v>
          </cell>
          <cell r="V75">
            <v>665638</v>
          </cell>
          <cell r="X75">
            <v>125953</v>
          </cell>
          <cell r="Y75">
            <v>806</v>
          </cell>
          <cell r="AA75">
            <v>132509</v>
          </cell>
          <cell r="AB75">
            <v>28611</v>
          </cell>
          <cell r="AC75">
            <v>8105190</v>
          </cell>
          <cell r="AD75">
            <v>8133801</v>
          </cell>
        </row>
        <row r="76">
          <cell r="B76" t="str">
            <v>DESTINE BROKER DE ASIGURARE-REASIGURARE S.R.L.</v>
          </cell>
          <cell r="C76">
            <v>11261139</v>
          </cell>
          <cell r="J76">
            <v>3803335.0000000005</v>
          </cell>
          <cell r="K76">
            <v>5527157</v>
          </cell>
          <cell r="L76">
            <v>62470964</v>
          </cell>
          <cell r="N76">
            <v>208416</v>
          </cell>
          <cell r="O76">
            <v>191441</v>
          </cell>
          <cell r="P76">
            <v>807995</v>
          </cell>
          <cell r="Q76">
            <v>38806958</v>
          </cell>
          <cell r="R76">
            <v>8240600</v>
          </cell>
          <cell r="S76">
            <v>608915457</v>
          </cell>
          <cell r="T76">
            <v>112980</v>
          </cell>
          <cell r="U76">
            <v>3855</v>
          </cell>
          <cell r="V76">
            <v>5497236</v>
          </cell>
          <cell r="W76">
            <v>134646</v>
          </cell>
          <cell r="X76">
            <v>9018384</v>
          </cell>
          <cell r="Y76">
            <v>291489</v>
          </cell>
          <cell r="AA76">
            <v>8396520</v>
          </cell>
          <cell r="AB76">
            <v>11261139</v>
          </cell>
          <cell r="AC76">
            <v>752427433</v>
          </cell>
          <cell r="AD76">
            <v>763688572</v>
          </cell>
        </row>
        <row r="77">
          <cell r="B77" t="str">
            <v>DEXASIG BROKER DE ASIGURARE S.R.L.</v>
          </cell>
          <cell r="C77">
            <v>139393</v>
          </cell>
          <cell r="J77">
            <v>164739</v>
          </cell>
          <cell r="K77">
            <v>336564</v>
          </cell>
          <cell r="L77">
            <v>11271172</v>
          </cell>
          <cell r="O77">
            <v>260550</v>
          </cell>
          <cell r="P77">
            <v>46730</v>
          </cell>
          <cell r="Q77">
            <v>4299420</v>
          </cell>
          <cell r="R77">
            <v>10672809</v>
          </cell>
          <cell r="S77">
            <v>57005027</v>
          </cell>
          <cell r="U77">
            <v>23092</v>
          </cell>
          <cell r="V77">
            <v>883832</v>
          </cell>
          <cell r="X77">
            <v>299269</v>
          </cell>
          <cell r="Y77">
            <v>5040</v>
          </cell>
          <cell r="Z77">
            <v>868</v>
          </cell>
          <cell r="AA77">
            <v>583393</v>
          </cell>
          <cell r="AB77">
            <v>139393</v>
          </cell>
          <cell r="AC77">
            <v>85852505</v>
          </cell>
          <cell r="AD77">
            <v>85991898</v>
          </cell>
        </row>
        <row r="78">
          <cell r="B78" t="str">
            <v>DIRECT CONECT ASIG BROKER DE ASIGURARE S.R.L.</v>
          </cell>
          <cell r="C78">
            <v>56534</v>
          </cell>
          <cell r="E78">
            <v>7830</v>
          </cell>
          <cell r="J78">
            <v>30187</v>
          </cell>
          <cell r="K78">
            <v>376143</v>
          </cell>
          <cell r="L78">
            <v>2920634</v>
          </cell>
          <cell r="P78">
            <v>205032</v>
          </cell>
          <cell r="Q78">
            <v>1046349.0000000001</v>
          </cell>
          <cell r="R78">
            <v>180198</v>
          </cell>
          <cell r="S78">
            <v>3265671</v>
          </cell>
          <cell r="V78">
            <v>225877</v>
          </cell>
          <cell r="X78">
            <v>7767</v>
          </cell>
          <cell r="Y78">
            <v>1988</v>
          </cell>
          <cell r="AA78">
            <v>98426</v>
          </cell>
          <cell r="AB78">
            <v>64364.000000000007</v>
          </cell>
          <cell r="AC78">
            <v>8358272</v>
          </cell>
          <cell r="AD78">
            <v>8422636</v>
          </cell>
        </row>
        <row r="79">
          <cell r="B79" t="str">
            <v>DIREKTASIG FILADELFIA BROKER DE ASIGURARE S.R.L.</v>
          </cell>
          <cell r="C79">
            <v>15188.999999999998</v>
          </cell>
          <cell r="J79">
            <v>20934</v>
          </cell>
          <cell r="K79">
            <v>16028.999999999998</v>
          </cell>
          <cell r="L79">
            <v>1584982</v>
          </cell>
          <cell r="Q79">
            <v>1039035</v>
          </cell>
          <cell r="R79">
            <v>10762</v>
          </cell>
          <cell r="S79">
            <v>9931213</v>
          </cell>
          <cell r="V79">
            <v>100950</v>
          </cell>
          <cell r="X79">
            <v>37505</v>
          </cell>
          <cell r="Y79">
            <v>18082</v>
          </cell>
          <cell r="AA79">
            <v>283813</v>
          </cell>
          <cell r="AB79">
            <v>15188.999999999998</v>
          </cell>
          <cell r="AC79">
            <v>13043305.000000002</v>
          </cell>
          <cell r="AD79">
            <v>13058493.999999998</v>
          </cell>
        </row>
        <row r="80">
          <cell r="B80" t="str">
            <v>DOMAS INSURANCE BROKER DE ASIGURARE S.R.L.</v>
          </cell>
          <cell r="C80">
            <v>814174</v>
          </cell>
          <cell r="J80">
            <v>101037</v>
          </cell>
          <cell r="K80">
            <v>660864</v>
          </cell>
          <cell r="L80">
            <v>4970697</v>
          </cell>
          <cell r="O80">
            <v>1791</v>
          </cell>
          <cell r="Q80">
            <v>900135</v>
          </cell>
          <cell r="R80">
            <v>2365749</v>
          </cell>
          <cell r="S80">
            <v>66371687.000000007</v>
          </cell>
          <cell r="V80">
            <v>5878570</v>
          </cell>
          <cell r="X80">
            <v>290605</v>
          </cell>
          <cell r="Y80">
            <v>10437</v>
          </cell>
          <cell r="AB80">
            <v>814174</v>
          </cell>
          <cell r="AC80">
            <v>81551572</v>
          </cell>
          <cell r="AD80">
            <v>82365746</v>
          </cell>
        </row>
        <row r="81">
          <cell r="B81" t="str">
            <v>E.K.-B.D.P. BROKER DE ASIGURARE-REASIGURARE S.R.L.</v>
          </cell>
          <cell r="C81">
            <v>18211</v>
          </cell>
          <cell r="J81">
            <v>2381</v>
          </cell>
          <cell r="K81">
            <v>188610</v>
          </cell>
          <cell r="L81">
            <v>303865</v>
          </cell>
          <cell r="Q81">
            <v>202015</v>
          </cell>
          <cell r="S81">
            <v>395656.00000000006</v>
          </cell>
          <cell r="V81">
            <v>72221</v>
          </cell>
          <cell r="X81">
            <v>60326.999999999993</v>
          </cell>
          <cell r="AA81">
            <v>31521.999999999996</v>
          </cell>
          <cell r="AB81">
            <v>18211</v>
          </cell>
          <cell r="AC81">
            <v>1256597</v>
          </cell>
          <cell r="AD81">
            <v>1274808</v>
          </cell>
        </row>
        <row r="82">
          <cell r="B82" t="str">
            <v>EDEN PMB BROKER DE ASIGURARE S.R.L.</v>
          </cell>
          <cell r="C82">
            <v>99466.999999999985</v>
          </cell>
          <cell r="J82">
            <v>39311</v>
          </cell>
          <cell r="K82">
            <v>12652.999999999998</v>
          </cell>
          <cell r="L82">
            <v>548812</v>
          </cell>
          <cell r="Q82">
            <v>173707</v>
          </cell>
          <cell r="S82">
            <v>1345943</v>
          </cell>
          <cell r="V82">
            <v>15659.000000000002</v>
          </cell>
          <cell r="AB82">
            <v>99466.999999999985</v>
          </cell>
          <cell r="AC82">
            <v>2136085</v>
          </cell>
          <cell r="AD82">
            <v>2235552</v>
          </cell>
        </row>
        <row r="83">
          <cell r="B83" t="str">
            <v>ENERGO BROKER - BROKER DE ASIGURARE S.R.L.</v>
          </cell>
          <cell r="C83">
            <v>10329</v>
          </cell>
          <cell r="D83">
            <v>986</v>
          </cell>
          <cell r="J83">
            <v>51749</v>
          </cell>
          <cell r="K83">
            <v>37358</v>
          </cell>
          <cell r="L83">
            <v>3612384</v>
          </cell>
          <cell r="Q83">
            <v>2006130</v>
          </cell>
          <cell r="S83">
            <v>48285784</v>
          </cell>
          <cell r="V83">
            <v>660909</v>
          </cell>
          <cell r="X83">
            <v>152262</v>
          </cell>
          <cell r="Y83">
            <v>2448</v>
          </cell>
          <cell r="AA83">
            <v>433313.00000000006</v>
          </cell>
          <cell r="AB83">
            <v>11315</v>
          </cell>
          <cell r="AC83">
            <v>55242337</v>
          </cell>
          <cell r="AD83">
            <v>55253651.999999993</v>
          </cell>
        </row>
        <row r="84">
          <cell r="B84" t="str">
            <v>ENERGY BROKER DE ASIGURARE S.R.L.</v>
          </cell>
          <cell r="C84">
            <v>6200</v>
          </cell>
          <cell r="K84">
            <v>160640</v>
          </cell>
          <cell r="L84">
            <v>374566</v>
          </cell>
          <cell r="Q84">
            <v>144367</v>
          </cell>
          <cell r="S84">
            <v>1090054</v>
          </cell>
          <cell r="V84">
            <v>68385</v>
          </cell>
          <cell r="AB84">
            <v>6200</v>
          </cell>
          <cell r="AC84">
            <v>1838012</v>
          </cell>
          <cell r="AD84">
            <v>1844212</v>
          </cell>
        </row>
        <row r="85">
          <cell r="B85" t="str">
            <v>EURIAL BROKER DE ASIGURARE S.R.L.</v>
          </cell>
          <cell r="C85">
            <v>1161</v>
          </cell>
          <cell r="J85">
            <v>1108</v>
          </cell>
          <cell r="L85">
            <v>6318545</v>
          </cell>
          <cell r="O85">
            <v>7168</v>
          </cell>
          <cell r="P85">
            <v>4008</v>
          </cell>
          <cell r="Q85">
            <v>703405</v>
          </cell>
          <cell r="R85">
            <v>802617</v>
          </cell>
          <cell r="S85">
            <v>7610068</v>
          </cell>
          <cell r="V85">
            <v>63936</v>
          </cell>
          <cell r="X85">
            <v>10700</v>
          </cell>
          <cell r="AA85">
            <v>67481</v>
          </cell>
          <cell r="AB85">
            <v>1161</v>
          </cell>
          <cell r="AC85">
            <v>15589036</v>
          </cell>
          <cell r="AD85">
            <v>15590197</v>
          </cell>
        </row>
        <row r="86">
          <cell r="B86" t="str">
            <v>EUROTEX - BROKER DE ASIGURARE S.R.L.</v>
          </cell>
          <cell r="J86">
            <v>150</v>
          </cell>
          <cell r="L86">
            <v>34604</v>
          </cell>
          <cell r="Q86">
            <v>24201.999999999996</v>
          </cell>
          <cell r="S86">
            <v>295515</v>
          </cell>
          <cell r="V86">
            <v>15940</v>
          </cell>
          <cell r="AA86">
            <v>7446</v>
          </cell>
          <cell r="AC86">
            <v>377857</v>
          </cell>
          <cell r="AD86">
            <v>377857</v>
          </cell>
        </row>
        <row r="87">
          <cell r="B87" t="str">
            <v>EVEREST BROKER DE ASIGURARE S.R.L.</v>
          </cell>
          <cell r="J87">
            <v>1988</v>
          </cell>
          <cell r="K87">
            <v>267</v>
          </cell>
          <cell r="L87">
            <v>639590</v>
          </cell>
          <cell r="O87">
            <v>635311</v>
          </cell>
          <cell r="P87">
            <v>245957</v>
          </cell>
          <cell r="Q87">
            <v>336812</v>
          </cell>
          <cell r="R87">
            <v>13840.999999999998</v>
          </cell>
          <cell r="S87">
            <v>2945628</v>
          </cell>
          <cell r="U87">
            <v>290350</v>
          </cell>
          <cell r="V87">
            <v>92265</v>
          </cell>
          <cell r="X87">
            <v>2600</v>
          </cell>
          <cell r="AA87">
            <v>43864</v>
          </cell>
          <cell r="AC87">
            <v>5248473</v>
          </cell>
          <cell r="AD87">
            <v>5248473</v>
          </cell>
        </row>
        <row r="88">
          <cell r="B88" t="str">
            <v>EXPERT BROKER DE ASIGURARE S.R.L.</v>
          </cell>
          <cell r="C88">
            <v>96601</v>
          </cell>
          <cell r="E88">
            <v>1328</v>
          </cell>
          <cell r="J88">
            <v>69441</v>
          </cell>
          <cell r="K88">
            <v>15819.000000000002</v>
          </cell>
          <cell r="L88">
            <v>5133633</v>
          </cell>
          <cell r="P88">
            <v>9285</v>
          </cell>
          <cell r="Q88">
            <v>3540048</v>
          </cell>
          <cell r="R88">
            <v>3444651</v>
          </cell>
          <cell r="S88">
            <v>45958905</v>
          </cell>
          <cell r="V88">
            <v>439610.00000000006</v>
          </cell>
          <cell r="X88">
            <v>39866</v>
          </cell>
          <cell r="Y88">
            <v>9370</v>
          </cell>
          <cell r="AA88">
            <v>1000722</v>
          </cell>
          <cell r="AB88">
            <v>97929</v>
          </cell>
          <cell r="AC88">
            <v>59661350</v>
          </cell>
          <cell r="AD88">
            <v>59759279</v>
          </cell>
        </row>
        <row r="89">
          <cell r="B89" t="str">
            <v>EXPRESS INSURANCE BROKER S.R.L.</v>
          </cell>
          <cell r="C89">
            <v>17773</v>
          </cell>
          <cell r="K89">
            <v>5594</v>
          </cell>
          <cell r="L89">
            <v>1510132</v>
          </cell>
          <cell r="P89">
            <v>37979</v>
          </cell>
          <cell r="Q89">
            <v>779177</v>
          </cell>
          <cell r="S89">
            <v>2680220</v>
          </cell>
          <cell r="V89">
            <v>80038</v>
          </cell>
          <cell r="AA89">
            <v>88687</v>
          </cell>
          <cell r="AB89">
            <v>17773</v>
          </cell>
          <cell r="AC89">
            <v>5181827</v>
          </cell>
          <cell r="AD89">
            <v>5199600</v>
          </cell>
        </row>
        <row r="90">
          <cell r="B90" t="str">
            <v>FABRICA DE ASIGURARI - BROKER DE ASIGURARE SRL</v>
          </cell>
          <cell r="C90">
            <v>431425</v>
          </cell>
          <cell r="E90">
            <v>5474</v>
          </cell>
          <cell r="J90">
            <v>62246.999999999993</v>
          </cell>
          <cell r="K90">
            <v>226071.00000000003</v>
          </cell>
          <cell r="L90">
            <v>4272729</v>
          </cell>
          <cell r="N90">
            <v>135984</v>
          </cell>
          <cell r="O90">
            <v>3976</v>
          </cell>
          <cell r="P90">
            <v>16523</v>
          </cell>
          <cell r="Q90">
            <v>2263692</v>
          </cell>
          <cell r="R90">
            <v>645661</v>
          </cell>
          <cell r="S90">
            <v>18581074</v>
          </cell>
          <cell r="V90">
            <v>871932</v>
          </cell>
          <cell r="X90">
            <v>262423</v>
          </cell>
          <cell r="Y90">
            <v>7098</v>
          </cell>
          <cell r="AA90">
            <v>4570537</v>
          </cell>
          <cell r="AB90">
            <v>436899</v>
          </cell>
          <cell r="AC90">
            <v>31919947</v>
          </cell>
          <cell r="AD90">
            <v>32356846.000000004</v>
          </cell>
        </row>
        <row r="91">
          <cell r="B91" t="str">
            <v>FAIRWAY BROKER DE ASIGURARE S.R.L.</v>
          </cell>
          <cell r="O91">
            <v>969962</v>
          </cell>
          <cell r="U91">
            <v>1002648</v>
          </cell>
          <cell r="AC91">
            <v>1972610</v>
          </cell>
          <cell r="AD91">
            <v>1972610</v>
          </cell>
        </row>
        <row r="92">
          <cell r="B92" t="str">
            <v>FANBROK BROKER DE ASIGURARE - REASIGURARE S.R.L.</v>
          </cell>
          <cell r="J92">
            <v>992</v>
          </cell>
          <cell r="L92">
            <v>519343</v>
          </cell>
          <cell r="P92">
            <v>80445</v>
          </cell>
          <cell r="Q92">
            <v>96487</v>
          </cell>
          <cell r="S92">
            <v>3288553</v>
          </cell>
          <cell r="V92">
            <v>9603</v>
          </cell>
          <cell r="X92">
            <v>16820</v>
          </cell>
          <cell r="AA92">
            <v>27374.000000000004</v>
          </cell>
          <cell r="AC92">
            <v>4039617</v>
          </cell>
          <cell r="AD92">
            <v>4039617</v>
          </cell>
        </row>
        <row r="93">
          <cell r="B93" t="str">
            <v>FAST BROKERS - BROKER DE ASIGURARE - REASIGURARE S.R.L.</v>
          </cell>
          <cell r="C93">
            <v>184707</v>
          </cell>
          <cell r="J93">
            <v>622724</v>
          </cell>
          <cell r="K93">
            <v>99</v>
          </cell>
          <cell r="L93">
            <v>1026279.0000000001</v>
          </cell>
          <cell r="Q93">
            <v>105196</v>
          </cell>
          <cell r="S93">
            <v>1420810</v>
          </cell>
          <cell r="V93">
            <v>215722.00000000003</v>
          </cell>
          <cell r="X93">
            <v>7782</v>
          </cell>
          <cell r="AA93">
            <v>4861</v>
          </cell>
          <cell r="AB93">
            <v>184707</v>
          </cell>
          <cell r="AC93">
            <v>3403472.9999999995</v>
          </cell>
          <cell r="AD93">
            <v>3588180</v>
          </cell>
        </row>
        <row r="94">
          <cell r="B94" t="str">
            <v>FEHU BROKER DE ASIGURARE S.R.L.</v>
          </cell>
          <cell r="C94">
            <v>20159</v>
          </cell>
          <cell r="J94">
            <v>20</v>
          </cell>
          <cell r="K94">
            <v>1070</v>
          </cell>
          <cell r="L94">
            <v>363625</v>
          </cell>
          <cell r="Q94">
            <v>318250</v>
          </cell>
          <cell r="S94">
            <v>423902.99999999994</v>
          </cell>
          <cell r="V94">
            <v>82329</v>
          </cell>
          <cell r="X94">
            <v>24720</v>
          </cell>
          <cell r="AA94">
            <v>27904</v>
          </cell>
          <cell r="AB94">
            <v>20159</v>
          </cell>
          <cell r="AC94">
            <v>1241821</v>
          </cell>
          <cell r="AD94">
            <v>1261980</v>
          </cell>
        </row>
        <row r="95">
          <cell r="B95" t="str">
            <v>FEM - BROKER DE ASIGURARE S.R.L.</v>
          </cell>
          <cell r="C95">
            <v>1266</v>
          </cell>
          <cell r="J95">
            <v>3003</v>
          </cell>
          <cell r="L95">
            <v>51003</v>
          </cell>
          <cell r="Q95">
            <v>34197</v>
          </cell>
          <cell r="R95">
            <v>17139</v>
          </cell>
          <cell r="S95">
            <v>54217.000000000007</v>
          </cell>
          <cell r="V95">
            <v>1491</v>
          </cell>
          <cell r="AA95">
            <v>4274</v>
          </cell>
          <cell r="AB95">
            <v>1266</v>
          </cell>
          <cell r="AC95">
            <v>165324</v>
          </cell>
          <cell r="AD95">
            <v>166590</v>
          </cell>
        </row>
        <row r="96">
          <cell r="B96" t="str">
            <v>FILAS BROKER DE ASIGURARE S.R.L.</v>
          </cell>
          <cell r="C96">
            <v>403</v>
          </cell>
          <cell r="J96">
            <v>6530</v>
          </cell>
          <cell r="K96">
            <v>24376</v>
          </cell>
          <cell r="L96">
            <v>1973549.9999999998</v>
          </cell>
          <cell r="Q96">
            <v>1309552</v>
          </cell>
          <cell r="S96">
            <v>3713201.9999999995</v>
          </cell>
          <cell r="V96">
            <v>358200</v>
          </cell>
          <cell r="X96">
            <v>16750</v>
          </cell>
          <cell r="AA96">
            <v>99154.000000000015</v>
          </cell>
          <cell r="AB96">
            <v>403</v>
          </cell>
          <cell r="AC96">
            <v>7501314</v>
          </cell>
          <cell r="AD96">
            <v>7501717</v>
          </cell>
        </row>
        <row r="97">
          <cell r="B97" t="str">
            <v>FINANCIAL SERVICES GROUP BROKER DE ASIGURARE-REASIGURARE S.R.L.</v>
          </cell>
          <cell r="C97">
            <v>107242</v>
          </cell>
          <cell r="J97">
            <v>6829</v>
          </cell>
          <cell r="K97">
            <v>82541</v>
          </cell>
          <cell r="L97">
            <v>1251249</v>
          </cell>
          <cell r="N97">
            <v>2986</v>
          </cell>
          <cell r="P97">
            <v>110857</v>
          </cell>
          <cell r="Q97">
            <v>751930</v>
          </cell>
          <cell r="R97">
            <v>46198</v>
          </cell>
          <cell r="S97">
            <v>3595558</v>
          </cell>
          <cell r="V97">
            <v>89185</v>
          </cell>
          <cell r="X97">
            <v>33221</v>
          </cell>
          <cell r="Y97">
            <v>2346</v>
          </cell>
          <cell r="AA97">
            <v>69883</v>
          </cell>
          <cell r="AB97">
            <v>107242</v>
          </cell>
          <cell r="AC97">
            <v>6042783</v>
          </cell>
          <cell r="AD97">
            <v>6150025.0000000009</v>
          </cell>
        </row>
        <row r="98">
          <cell r="B98" t="str">
            <v>FLASH BROKER DE ASIGURARE SRL</v>
          </cell>
          <cell r="J98">
            <v>66084</v>
          </cell>
          <cell r="K98">
            <v>10122</v>
          </cell>
          <cell r="L98">
            <v>195245</v>
          </cell>
          <cell r="Q98">
            <v>255025</v>
          </cell>
          <cell r="R98">
            <v>11001</v>
          </cell>
          <cell r="S98">
            <v>33985</v>
          </cell>
          <cell r="V98">
            <v>83540</v>
          </cell>
          <cell r="AA98">
            <v>275</v>
          </cell>
          <cell r="AC98">
            <v>655277</v>
          </cell>
          <cell r="AD98">
            <v>655277</v>
          </cell>
        </row>
        <row r="99">
          <cell r="B99" t="str">
            <v>FLY INSURANCE - BROKER DE ASIGURARE REASIG.SRL</v>
          </cell>
          <cell r="C99">
            <v>18692</v>
          </cell>
          <cell r="J99">
            <v>392397</v>
          </cell>
          <cell r="K99">
            <v>183382</v>
          </cell>
          <cell r="L99">
            <v>864045</v>
          </cell>
          <cell r="N99">
            <v>9950</v>
          </cell>
          <cell r="O99">
            <v>498</v>
          </cell>
          <cell r="P99">
            <v>1414</v>
          </cell>
          <cell r="Q99">
            <v>23912559</v>
          </cell>
          <cell r="S99">
            <v>1934883</v>
          </cell>
          <cell r="V99">
            <v>2581856</v>
          </cell>
          <cell r="X99">
            <v>7961880</v>
          </cell>
          <cell r="AA99">
            <v>72618</v>
          </cell>
          <cell r="AB99">
            <v>18692</v>
          </cell>
          <cell r="AC99">
            <v>37915482</v>
          </cell>
          <cell r="AD99">
            <v>37934174</v>
          </cell>
        </row>
        <row r="100">
          <cell r="B100" t="str">
            <v>FORSAFE BROKER DE ASIGURARE S.R.L.</v>
          </cell>
          <cell r="C100">
            <v>8450</v>
          </cell>
          <cell r="J100">
            <v>1842</v>
          </cell>
          <cell r="K100">
            <v>10664</v>
          </cell>
          <cell r="L100">
            <v>1330770</v>
          </cell>
          <cell r="Q100">
            <v>674676</v>
          </cell>
          <cell r="R100">
            <v>563</v>
          </cell>
          <cell r="S100">
            <v>2746133</v>
          </cell>
          <cell r="V100">
            <v>387687</v>
          </cell>
          <cell r="X100">
            <v>92339</v>
          </cell>
          <cell r="Z100">
            <v>12</v>
          </cell>
          <cell r="AA100">
            <v>122444</v>
          </cell>
          <cell r="AB100">
            <v>8450</v>
          </cell>
          <cell r="AC100">
            <v>5367130</v>
          </cell>
          <cell r="AD100">
            <v>5375580</v>
          </cell>
        </row>
        <row r="101">
          <cell r="B101" t="str">
            <v>FORUM INSURANCE BROKER S.R.L.</v>
          </cell>
          <cell r="C101">
            <v>2955</v>
          </cell>
          <cell r="K101">
            <v>197108</v>
          </cell>
          <cell r="L101">
            <v>4099718.0000000005</v>
          </cell>
          <cell r="O101">
            <v>1330</v>
          </cell>
          <cell r="Q101">
            <v>671479</v>
          </cell>
          <cell r="S101">
            <v>6049332.0000000009</v>
          </cell>
          <cell r="V101">
            <v>101037</v>
          </cell>
          <cell r="X101">
            <v>2676</v>
          </cell>
          <cell r="AB101">
            <v>2955</v>
          </cell>
          <cell r="AC101">
            <v>11122680</v>
          </cell>
          <cell r="AD101">
            <v>11125635</v>
          </cell>
        </row>
        <row r="102">
          <cell r="B102" t="str">
            <v>FREEDOM INSURANCE BROKER S.R.L.</v>
          </cell>
          <cell r="C102">
            <v>63733</v>
          </cell>
          <cell r="J102">
            <v>31241</v>
          </cell>
          <cell r="K102">
            <v>141920</v>
          </cell>
          <cell r="L102">
            <v>2717693</v>
          </cell>
          <cell r="N102">
            <v>3484</v>
          </cell>
          <cell r="O102">
            <v>4555</v>
          </cell>
          <cell r="P102">
            <v>8531</v>
          </cell>
          <cell r="Q102">
            <v>2215343</v>
          </cell>
          <cell r="R102">
            <v>13138</v>
          </cell>
          <cell r="S102">
            <v>7672480</v>
          </cell>
          <cell r="V102">
            <v>405266.99999999994</v>
          </cell>
          <cell r="X102">
            <v>893490</v>
          </cell>
          <cell r="Y102">
            <v>9004</v>
          </cell>
          <cell r="Z102">
            <v>3</v>
          </cell>
          <cell r="AA102">
            <v>147026</v>
          </cell>
          <cell r="AB102">
            <v>63733</v>
          </cell>
          <cell r="AC102">
            <v>14263175</v>
          </cell>
          <cell r="AD102">
            <v>14326907.999999998</v>
          </cell>
        </row>
        <row r="103">
          <cell r="B103" t="str">
            <v>FREYA INSUR BROKER DE ASIGURARE-REASIGURARE SRL</v>
          </cell>
          <cell r="C103">
            <v>9706</v>
          </cell>
          <cell r="J103">
            <v>11550</v>
          </cell>
          <cell r="L103">
            <v>576328</v>
          </cell>
          <cell r="M103">
            <v>10630</v>
          </cell>
          <cell r="O103">
            <v>48265.000000000007</v>
          </cell>
          <cell r="P103">
            <v>9075</v>
          </cell>
          <cell r="Q103">
            <v>360892</v>
          </cell>
          <cell r="R103">
            <v>160315</v>
          </cell>
          <cell r="S103">
            <v>3085811.9999999995</v>
          </cell>
          <cell r="U103">
            <v>24833.999999999996</v>
          </cell>
          <cell r="V103">
            <v>91096</v>
          </cell>
          <cell r="X103">
            <v>10888</v>
          </cell>
          <cell r="Y103">
            <v>34</v>
          </cell>
          <cell r="Z103">
            <v>5</v>
          </cell>
          <cell r="AA103">
            <v>152039</v>
          </cell>
          <cell r="AB103">
            <v>9706</v>
          </cell>
          <cell r="AC103">
            <v>4541763</v>
          </cell>
          <cell r="AD103">
            <v>4551469</v>
          </cell>
        </row>
        <row r="104">
          <cell r="B104" t="str">
            <v>FUNK INTERNATIONAL ROMANIA BROKER DE ASIGURARE - REASIGURARE S.R.L.</v>
          </cell>
          <cell r="C104">
            <v>912236</v>
          </cell>
          <cell r="J104">
            <v>49603</v>
          </cell>
          <cell r="K104">
            <v>4543757</v>
          </cell>
          <cell r="L104">
            <v>1701998.0000000002</v>
          </cell>
          <cell r="O104">
            <v>611360</v>
          </cell>
          <cell r="P104">
            <v>164064</v>
          </cell>
          <cell r="Q104">
            <v>3602874</v>
          </cell>
          <cell r="R104">
            <v>4324911</v>
          </cell>
          <cell r="S104">
            <v>828526</v>
          </cell>
          <cell r="V104">
            <v>2645867</v>
          </cell>
          <cell r="X104">
            <v>207963.99999999997</v>
          </cell>
          <cell r="AA104">
            <v>57806.999999999993</v>
          </cell>
          <cell r="AB104">
            <v>912236</v>
          </cell>
          <cell r="AC104">
            <v>18738731</v>
          </cell>
          <cell r="AD104">
            <v>19650967</v>
          </cell>
        </row>
        <row r="105">
          <cell r="B105" t="str">
            <v>GELIAS BROKER DE ASIGURARE S.R.L.</v>
          </cell>
          <cell r="C105">
            <v>73978</v>
          </cell>
          <cell r="J105">
            <v>17944</v>
          </cell>
          <cell r="K105">
            <v>158644</v>
          </cell>
          <cell r="L105">
            <v>2487047</v>
          </cell>
          <cell r="P105">
            <v>30775</v>
          </cell>
          <cell r="Q105">
            <v>1326179</v>
          </cell>
          <cell r="R105">
            <v>24692117</v>
          </cell>
          <cell r="S105">
            <v>2899036</v>
          </cell>
          <cell r="T105">
            <v>45002</v>
          </cell>
          <cell r="V105">
            <v>218958</v>
          </cell>
          <cell r="X105">
            <v>28797</v>
          </cell>
          <cell r="AA105">
            <v>74502</v>
          </cell>
          <cell r="AB105">
            <v>73978</v>
          </cell>
          <cell r="AC105">
            <v>31979000.999999996</v>
          </cell>
          <cell r="AD105">
            <v>32052979</v>
          </cell>
        </row>
        <row r="106">
          <cell r="B106" t="str">
            <v>GENERAL BROKER DE ASIGURARE SRL</v>
          </cell>
          <cell r="J106">
            <v>209818</v>
          </cell>
          <cell r="L106">
            <v>235133.00000000003</v>
          </cell>
          <cell r="N106">
            <v>1417</v>
          </cell>
          <cell r="P106">
            <v>1243</v>
          </cell>
          <cell r="Q106">
            <v>14612.999999999998</v>
          </cell>
          <cell r="R106">
            <v>21880</v>
          </cell>
          <cell r="S106">
            <v>722990</v>
          </cell>
          <cell r="V106">
            <v>14468</v>
          </cell>
          <cell r="Y106">
            <v>4800</v>
          </cell>
          <cell r="AA106">
            <v>9259</v>
          </cell>
          <cell r="AC106">
            <v>1235621</v>
          </cell>
          <cell r="AD106">
            <v>1235621</v>
          </cell>
        </row>
        <row r="107">
          <cell r="B107" t="str">
            <v>GENIUS INSURANCE BROKER S.R.L.</v>
          </cell>
          <cell r="C107">
            <v>3574</v>
          </cell>
          <cell r="J107">
            <v>2654</v>
          </cell>
          <cell r="L107">
            <v>383607.99999999994</v>
          </cell>
          <cell r="Q107">
            <v>63680</v>
          </cell>
          <cell r="S107">
            <v>897486</v>
          </cell>
          <cell r="V107">
            <v>6114</v>
          </cell>
          <cell r="AA107">
            <v>13680.999999999998</v>
          </cell>
          <cell r="AB107">
            <v>3574</v>
          </cell>
          <cell r="AC107">
            <v>1367223</v>
          </cell>
          <cell r="AD107">
            <v>1370797</v>
          </cell>
        </row>
        <row r="108">
          <cell r="B108" t="str">
            <v>GEPA BROKER DE ASIGURARE S.R.L</v>
          </cell>
          <cell r="C108">
            <v>131246</v>
          </cell>
          <cell r="J108">
            <v>38151</v>
          </cell>
          <cell r="K108">
            <v>242350</v>
          </cell>
          <cell r="L108">
            <v>1338099</v>
          </cell>
          <cell r="P108">
            <v>2640</v>
          </cell>
          <cell r="Q108">
            <v>775302</v>
          </cell>
          <cell r="R108">
            <v>1014379</v>
          </cell>
          <cell r="S108">
            <v>17182862</v>
          </cell>
          <cell r="V108">
            <v>380684</v>
          </cell>
          <cell r="X108">
            <v>86163</v>
          </cell>
          <cell r="Y108">
            <v>12519.000000000002</v>
          </cell>
          <cell r="AB108">
            <v>131246</v>
          </cell>
          <cell r="AC108">
            <v>21073149</v>
          </cell>
          <cell r="AD108">
            <v>21204395</v>
          </cell>
        </row>
        <row r="109">
          <cell r="B109" t="str">
            <v>GLOBAL ASSISTANCE BROKER DE ASIGURARE S.R.L.</v>
          </cell>
          <cell r="C109">
            <v>98887.999999999985</v>
          </cell>
          <cell r="J109">
            <v>46331</v>
          </cell>
          <cell r="K109">
            <v>221374</v>
          </cell>
          <cell r="L109">
            <v>4159156</v>
          </cell>
          <cell r="O109">
            <v>5472</v>
          </cell>
          <cell r="P109">
            <v>26919</v>
          </cell>
          <cell r="Q109">
            <v>4190830</v>
          </cell>
          <cell r="R109">
            <v>455241</v>
          </cell>
          <cell r="S109">
            <v>19443359</v>
          </cell>
          <cell r="V109">
            <v>458739</v>
          </cell>
          <cell r="W109">
            <v>29055</v>
          </cell>
          <cell r="X109">
            <v>693319</v>
          </cell>
          <cell r="Y109">
            <v>12640</v>
          </cell>
          <cell r="AA109">
            <v>325273</v>
          </cell>
          <cell r="AB109">
            <v>98887.999999999985</v>
          </cell>
          <cell r="AC109">
            <v>30067708</v>
          </cell>
          <cell r="AD109">
            <v>30166596</v>
          </cell>
        </row>
        <row r="110">
          <cell r="B110" t="str">
            <v>GLOBAL RISK SERVICES - INSURANCE BROKER S.R.L.</v>
          </cell>
          <cell r="C110">
            <v>1116</v>
          </cell>
          <cell r="J110">
            <v>52781</v>
          </cell>
          <cell r="K110">
            <v>33883</v>
          </cell>
          <cell r="L110">
            <v>1064805</v>
          </cell>
          <cell r="P110">
            <v>223083</v>
          </cell>
          <cell r="Q110">
            <v>355406</v>
          </cell>
          <cell r="R110">
            <v>643734</v>
          </cell>
          <cell r="S110">
            <v>38940818</v>
          </cell>
          <cell r="V110">
            <v>257138</v>
          </cell>
          <cell r="X110">
            <v>83016</v>
          </cell>
          <cell r="Y110">
            <v>1154</v>
          </cell>
          <cell r="AA110">
            <v>141674</v>
          </cell>
          <cell r="AB110">
            <v>1116</v>
          </cell>
          <cell r="AC110">
            <v>41797492</v>
          </cell>
          <cell r="AD110">
            <v>41798608</v>
          </cell>
        </row>
        <row r="111">
          <cell r="B111" t="str">
            <v>GLOBASIG BROKER DE ASIGURARE-REASIGURARE S.R.L. (FOSTA GLOBASIG 2002 BROKER DE ASIGURARE-REASIGURARE S.R.L.)</v>
          </cell>
          <cell r="L111">
            <v>2222</v>
          </cell>
          <cell r="V111">
            <v>448</v>
          </cell>
          <cell r="AC111">
            <v>2670</v>
          </cell>
          <cell r="AD111">
            <v>2670</v>
          </cell>
        </row>
        <row r="112">
          <cell r="B112" t="str">
            <v>GT BROKER DE ASIGURARE S.R.L.</v>
          </cell>
          <cell r="C112">
            <v>10215</v>
          </cell>
          <cell r="J112">
            <v>80058</v>
          </cell>
          <cell r="K112">
            <v>4603</v>
          </cell>
          <cell r="L112">
            <v>2962920</v>
          </cell>
          <cell r="Q112">
            <v>1020477</v>
          </cell>
          <cell r="R112">
            <v>20658</v>
          </cell>
          <cell r="S112">
            <v>25907448</v>
          </cell>
          <cell r="V112">
            <v>83874</v>
          </cell>
          <cell r="X112">
            <v>3729</v>
          </cell>
          <cell r="Y112">
            <v>1293</v>
          </cell>
          <cell r="AA112">
            <v>322019</v>
          </cell>
          <cell r="AB112">
            <v>10215</v>
          </cell>
          <cell r="AC112">
            <v>30407079</v>
          </cell>
          <cell r="AD112">
            <v>30417293.999999996</v>
          </cell>
        </row>
        <row r="113">
          <cell r="B113" t="str">
            <v>HERMANNSTADT BROKER DE ASIGURARE - REASIGURARE S.R.L.</v>
          </cell>
          <cell r="C113">
            <v>80462</v>
          </cell>
          <cell r="J113">
            <v>177882</v>
          </cell>
          <cell r="K113">
            <v>1784565.0000000002</v>
          </cell>
          <cell r="L113">
            <v>2568990</v>
          </cell>
          <cell r="P113">
            <v>68075</v>
          </cell>
          <cell r="Q113">
            <v>1999282</v>
          </cell>
          <cell r="S113">
            <v>4675163</v>
          </cell>
          <cell r="V113">
            <v>427081</v>
          </cell>
          <cell r="X113">
            <v>227923</v>
          </cell>
          <cell r="AB113">
            <v>80462</v>
          </cell>
          <cell r="AC113">
            <v>11928961</v>
          </cell>
          <cell r="AD113">
            <v>12009423</v>
          </cell>
        </row>
        <row r="114">
          <cell r="B114" t="str">
            <v>HOBBIT BROKER DE ASIGURARE REASIGURARE S.R.L.</v>
          </cell>
          <cell r="C114">
            <v>315</v>
          </cell>
          <cell r="J114">
            <v>1900</v>
          </cell>
          <cell r="K114">
            <v>420466</v>
          </cell>
          <cell r="L114">
            <v>3612531</v>
          </cell>
          <cell r="P114">
            <v>447860</v>
          </cell>
          <cell r="Q114">
            <v>3248464</v>
          </cell>
          <cell r="R114">
            <v>2834241</v>
          </cell>
          <cell r="S114">
            <v>2148452</v>
          </cell>
          <cell r="V114">
            <v>94348</v>
          </cell>
          <cell r="W114">
            <v>928079.00000000012</v>
          </cell>
          <cell r="X114">
            <v>162294</v>
          </cell>
          <cell r="AA114">
            <v>43575</v>
          </cell>
          <cell r="AB114">
            <v>315</v>
          </cell>
          <cell r="AC114">
            <v>13942210</v>
          </cell>
          <cell r="AD114">
            <v>13942525</v>
          </cell>
        </row>
        <row r="115">
          <cell r="B115" t="str">
            <v>HOLFIN INSURANCE REINSURANCE BROKER S.A.</v>
          </cell>
          <cell r="C115">
            <v>647285</v>
          </cell>
          <cell r="J115">
            <v>234123</v>
          </cell>
          <cell r="K115">
            <v>157102</v>
          </cell>
          <cell r="L115">
            <v>3225457</v>
          </cell>
          <cell r="P115">
            <v>6335</v>
          </cell>
          <cell r="Q115">
            <v>2926766</v>
          </cell>
          <cell r="R115">
            <v>251605</v>
          </cell>
          <cell r="S115">
            <v>2057031.9999999998</v>
          </cell>
          <cell r="V115">
            <v>475754.99999999994</v>
          </cell>
          <cell r="W115">
            <v>10125</v>
          </cell>
          <cell r="X115">
            <v>179924</v>
          </cell>
          <cell r="AA115">
            <v>17628</v>
          </cell>
          <cell r="AB115">
            <v>647285</v>
          </cell>
          <cell r="AC115">
            <v>9541852</v>
          </cell>
          <cell r="AD115">
            <v>10189137</v>
          </cell>
        </row>
        <row r="116">
          <cell r="B116" t="str">
            <v>IDEEA INTERMED INSURANCE BROKER DE ASIGURARE S.R.L</v>
          </cell>
          <cell r="C116">
            <v>7822</v>
          </cell>
          <cell r="D116">
            <v>3787</v>
          </cell>
          <cell r="J116">
            <v>26222.000000000004</v>
          </cell>
          <cell r="L116">
            <v>405665.00000000006</v>
          </cell>
          <cell r="P116">
            <v>33445</v>
          </cell>
          <cell r="Q116">
            <v>500853</v>
          </cell>
          <cell r="S116">
            <v>392906</v>
          </cell>
          <cell r="V116">
            <v>53813</v>
          </cell>
          <cell r="Y116">
            <v>3757</v>
          </cell>
          <cell r="AA116">
            <v>198</v>
          </cell>
          <cell r="AB116">
            <v>11609</v>
          </cell>
          <cell r="AC116">
            <v>1416859</v>
          </cell>
          <cell r="AD116">
            <v>1428468</v>
          </cell>
        </row>
        <row r="117">
          <cell r="B117" t="str">
            <v>IMOSIG BROKER DE ASIGURARE S.R.L.</v>
          </cell>
          <cell r="C117">
            <v>1936</v>
          </cell>
          <cell r="J117">
            <v>1937</v>
          </cell>
          <cell r="K117">
            <v>1622</v>
          </cell>
          <cell r="L117">
            <v>196990</v>
          </cell>
          <cell r="P117">
            <v>6673</v>
          </cell>
          <cell r="Q117">
            <v>73564</v>
          </cell>
          <cell r="S117">
            <v>1056420</v>
          </cell>
          <cell r="V117">
            <v>7375</v>
          </cell>
          <cell r="X117">
            <v>14260</v>
          </cell>
          <cell r="AA117">
            <v>12732.999999999998</v>
          </cell>
          <cell r="AB117">
            <v>1936</v>
          </cell>
          <cell r="AC117">
            <v>1371574</v>
          </cell>
          <cell r="AD117">
            <v>1373510</v>
          </cell>
        </row>
        <row r="118">
          <cell r="B118" t="str">
            <v>IMPULS BROKER DE ASIGURARE SRL</v>
          </cell>
          <cell r="C118">
            <v>21699</v>
          </cell>
          <cell r="L118">
            <v>77360871</v>
          </cell>
          <cell r="Q118">
            <v>723866</v>
          </cell>
          <cell r="R118">
            <v>55302</v>
          </cell>
          <cell r="S118">
            <v>28805492</v>
          </cell>
          <cell r="V118">
            <v>4952</v>
          </cell>
          <cell r="AA118">
            <v>196</v>
          </cell>
          <cell r="AB118">
            <v>21699</v>
          </cell>
          <cell r="AC118">
            <v>106950679.00000001</v>
          </cell>
          <cell r="AD118">
            <v>106972378.00000001</v>
          </cell>
        </row>
        <row r="119">
          <cell r="B119" t="str">
            <v>INCHCAPE BROKER DE ASIGURARE S.R.L</v>
          </cell>
          <cell r="J119">
            <v>50</v>
          </cell>
          <cell r="L119">
            <v>9595366</v>
          </cell>
          <cell r="Q119">
            <v>547080</v>
          </cell>
          <cell r="S119">
            <v>4154257</v>
          </cell>
          <cell r="V119">
            <v>34669</v>
          </cell>
          <cell r="AA119">
            <v>7687</v>
          </cell>
          <cell r="AC119">
            <v>14339109</v>
          </cell>
          <cell r="AD119">
            <v>14339109</v>
          </cell>
        </row>
        <row r="120">
          <cell r="B120" t="str">
            <v>INK CONSULTANTA - BROKER DE ASIGURARE S.R.L.</v>
          </cell>
          <cell r="C120">
            <v>75162</v>
          </cell>
          <cell r="J120">
            <v>57134.999999999993</v>
          </cell>
          <cell r="K120">
            <v>87014</v>
          </cell>
          <cell r="L120">
            <v>874155</v>
          </cell>
          <cell r="O120">
            <v>13428.999999999998</v>
          </cell>
          <cell r="Q120">
            <v>795093.99999999988</v>
          </cell>
          <cell r="R120">
            <v>86221</v>
          </cell>
          <cell r="S120">
            <v>1474815</v>
          </cell>
          <cell r="V120">
            <v>283716</v>
          </cell>
          <cell r="Y120">
            <v>2430</v>
          </cell>
          <cell r="AA120">
            <v>86249</v>
          </cell>
          <cell r="AB120">
            <v>75162</v>
          </cell>
          <cell r="AC120">
            <v>3760258</v>
          </cell>
          <cell r="AD120">
            <v>3835420</v>
          </cell>
        </row>
        <row r="121">
          <cell r="B121" t="str">
            <v>INSURER BROKER DE ASIGURARE REASIG. SRL</v>
          </cell>
          <cell r="C121">
            <v>24857</v>
          </cell>
          <cell r="J121">
            <v>268794</v>
          </cell>
          <cell r="K121">
            <v>191409</v>
          </cell>
          <cell r="L121">
            <v>3847844</v>
          </cell>
          <cell r="O121">
            <v>15063.000000000002</v>
          </cell>
          <cell r="P121">
            <v>135323</v>
          </cell>
          <cell r="Q121">
            <v>3945241</v>
          </cell>
          <cell r="R121">
            <v>814134</v>
          </cell>
          <cell r="S121">
            <v>7491345.0000000009</v>
          </cell>
          <cell r="V121">
            <v>1001168</v>
          </cell>
          <cell r="X121">
            <v>91652</v>
          </cell>
          <cell r="Y121">
            <v>97130</v>
          </cell>
          <cell r="AA121">
            <v>1498</v>
          </cell>
          <cell r="AB121">
            <v>24857</v>
          </cell>
          <cell r="AC121">
            <v>17900601</v>
          </cell>
          <cell r="AD121">
            <v>17925458</v>
          </cell>
        </row>
        <row r="122">
          <cell r="B122" t="str">
            <v>INSUROM BROKER DE ASIGURARE - REASIGURARE S.R.L.</v>
          </cell>
          <cell r="K122">
            <v>1070</v>
          </cell>
          <cell r="L122">
            <v>145576</v>
          </cell>
          <cell r="O122">
            <v>8902</v>
          </cell>
          <cell r="P122">
            <v>1493</v>
          </cell>
          <cell r="Q122">
            <v>42583</v>
          </cell>
          <cell r="S122">
            <v>463309</v>
          </cell>
          <cell r="V122">
            <v>58934</v>
          </cell>
          <cell r="AA122">
            <v>15526</v>
          </cell>
          <cell r="AC122">
            <v>737393</v>
          </cell>
          <cell r="AD122">
            <v>737393</v>
          </cell>
        </row>
        <row r="123">
          <cell r="B123" t="str">
            <v>INTEGRA BROKER DE ASIGURARE S.R.L.</v>
          </cell>
          <cell r="C123">
            <v>25735</v>
          </cell>
          <cell r="J123">
            <v>21464</v>
          </cell>
          <cell r="K123">
            <v>315660</v>
          </cell>
          <cell r="L123">
            <v>4102105</v>
          </cell>
          <cell r="P123">
            <v>78957</v>
          </cell>
          <cell r="Q123">
            <v>1263187</v>
          </cell>
          <cell r="R123">
            <v>250525.00000000003</v>
          </cell>
          <cell r="S123">
            <v>21391606</v>
          </cell>
          <cell r="V123">
            <v>428508</v>
          </cell>
          <cell r="X123">
            <v>638771</v>
          </cell>
          <cell r="Y123">
            <v>1640</v>
          </cell>
          <cell r="AA123">
            <v>393599</v>
          </cell>
          <cell r="AB123">
            <v>25735</v>
          </cell>
          <cell r="AC123">
            <v>28886022</v>
          </cell>
          <cell r="AD123">
            <v>28911757</v>
          </cell>
        </row>
        <row r="124">
          <cell r="B124" t="str">
            <v>INTEGRITY GECAST BROKER DE ASIGURARE S.R.L.</v>
          </cell>
          <cell r="C124">
            <v>189870</v>
          </cell>
          <cell r="J124">
            <v>2033</v>
          </cell>
          <cell r="L124">
            <v>3115131</v>
          </cell>
          <cell r="P124">
            <v>127642.99999999999</v>
          </cell>
          <cell r="Q124">
            <v>660117</v>
          </cell>
          <cell r="R124">
            <v>12467.000000000002</v>
          </cell>
          <cell r="S124">
            <v>4958849</v>
          </cell>
          <cell r="V124">
            <v>332226</v>
          </cell>
          <cell r="X124">
            <v>400</v>
          </cell>
          <cell r="AA124">
            <v>101007</v>
          </cell>
          <cell r="AB124">
            <v>189870</v>
          </cell>
          <cell r="AC124">
            <v>9309873</v>
          </cell>
          <cell r="AD124">
            <v>9499743</v>
          </cell>
        </row>
        <row r="125">
          <cell r="B125" t="str">
            <v>INTER ACTIV BROKER DE ASIGURARE - REASIGURARE S.R.L</v>
          </cell>
          <cell r="C125">
            <v>34</v>
          </cell>
          <cell r="J125">
            <v>120</v>
          </cell>
          <cell r="L125">
            <v>22994</v>
          </cell>
          <cell r="P125">
            <v>19190</v>
          </cell>
          <cell r="Q125">
            <v>37324</v>
          </cell>
          <cell r="S125">
            <v>145729</v>
          </cell>
          <cell r="V125">
            <v>5897</v>
          </cell>
          <cell r="AA125">
            <v>3166</v>
          </cell>
          <cell r="AB125">
            <v>34</v>
          </cell>
          <cell r="AC125">
            <v>234420</v>
          </cell>
          <cell r="AD125">
            <v>234453.99999999997</v>
          </cell>
        </row>
        <row r="126">
          <cell r="B126" t="str">
            <v>INTER BROKER DE ASIGURARE S.R.L.</v>
          </cell>
          <cell r="C126">
            <v>3572321</v>
          </cell>
          <cell r="E126">
            <v>1555499</v>
          </cell>
          <cell r="J126">
            <v>940707.99999999988</v>
          </cell>
          <cell r="K126">
            <v>2586776</v>
          </cell>
          <cell r="L126">
            <v>57430552</v>
          </cell>
          <cell r="M126">
            <v>53040</v>
          </cell>
          <cell r="N126">
            <v>101725</v>
          </cell>
          <cell r="O126">
            <v>128802.00000000001</v>
          </cell>
          <cell r="P126">
            <v>574226</v>
          </cell>
          <cell r="Q126">
            <v>33845755</v>
          </cell>
          <cell r="R126">
            <v>4042586</v>
          </cell>
          <cell r="S126">
            <v>541517646</v>
          </cell>
          <cell r="T126">
            <v>1990</v>
          </cell>
          <cell r="V126">
            <v>7450849.9999999991</v>
          </cell>
          <cell r="X126">
            <v>9882134</v>
          </cell>
          <cell r="Y126">
            <v>226416.00000000003</v>
          </cell>
          <cell r="AA126">
            <v>7631964</v>
          </cell>
          <cell r="AB126">
            <v>5127820</v>
          </cell>
          <cell r="AC126">
            <v>666415170</v>
          </cell>
          <cell r="AD126">
            <v>671542990</v>
          </cell>
        </row>
        <row r="127">
          <cell r="B127" t="str">
            <v>INTERALIA INSURANCE BROKER S.R.L.</v>
          </cell>
          <cell r="C127">
            <v>365</v>
          </cell>
          <cell r="J127">
            <v>146</v>
          </cell>
          <cell r="K127">
            <v>10215</v>
          </cell>
          <cell r="L127">
            <v>96121</v>
          </cell>
          <cell r="Q127">
            <v>60123</v>
          </cell>
          <cell r="S127">
            <v>206842</v>
          </cell>
          <cell r="V127">
            <v>20592</v>
          </cell>
          <cell r="Y127">
            <v>59</v>
          </cell>
          <cell r="AA127">
            <v>4622</v>
          </cell>
          <cell r="AB127">
            <v>365</v>
          </cell>
          <cell r="AC127">
            <v>398720</v>
          </cell>
          <cell r="AD127">
            <v>399085.00000000006</v>
          </cell>
        </row>
        <row r="128">
          <cell r="B128" t="str">
            <v>INTERASIG BROKER - BROKER DE ASIGURARE S.R.L.</v>
          </cell>
          <cell r="C128">
            <v>26150.000000000004</v>
          </cell>
          <cell r="J128">
            <v>6235</v>
          </cell>
          <cell r="K128">
            <v>29281.999999999996</v>
          </cell>
          <cell r="L128">
            <v>1198646</v>
          </cell>
          <cell r="N128">
            <v>12984</v>
          </cell>
          <cell r="Q128">
            <v>1208989</v>
          </cell>
          <cell r="S128">
            <v>1414013</v>
          </cell>
          <cell r="V128">
            <v>206429.00000000003</v>
          </cell>
          <cell r="W128">
            <v>64000</v>
          </cell>
          <cell r="X128">
            <v>101533</v>
          </cell>
          <cell r="AB128">
            <v>26150.000000000004</v>
          </cell>
          <cell r="AC128">
            <v>4242111</v>
          </cell>
          <cell r="AD128">
            <v>4268261</v>
          </cell>
        </row>
        <row r="129">
          <cell r="B129" t="str">
            <v>INTERBUG INSURANCE BROKER S.R.L.</v>
          </cell>
          <cell r="C129">
            <v>175684</v>
          </cell>
          <cell r="J129">
            <v>31569</v>
          </cell>
          <cell r="K129">
            <v>64115.999999999993</v>
          </cell>
          <cell r="L129">
            <v>7558580</v>
          </cell>
          <cell r="P129">
            <v>19430</v>
          </cell>
          <cell r="Q129">
            <v>863651.99999999988</v>
          </cell>
          <cell r="R129">
            <v>42393</v>
          </cell>
          <cell r="S129">
            <v>8113147.0000000009</v>
          </cell>
          <cell r="V129">
            <v>974311.00000000012</v>
          </cell>
          <cell r="X129">
            <v>40961</v>
          </cell>
          <cell r="Y129">
            <v>17105</v>
          </cell>
          <cell r="AB129">
            <v>175684</v>
          </cell>
          <cell r="AC129">
            <v>17725264</v>
          </cell>
          <cell r="AD129">
            <v>17900948</v>
          </cell>
        </row>
        <row r="130">
          <cell r="B130" t="str">
            <v>INTERCAM BROKER D ASSURANCE S.R.L.</v>
          </cell>
          <cell r="J130">
            <v>69388</v>
          </cell>
          <cell r="K130">
            <v>22003</v>
          </cell>
          <cell r="L130">
            <v>6526391</v>
          </cell>
          <cell r="P130">
            <v>40501</v>
          </cell>
          <cell r="Q130">
            <v>270635</v>
          </cell>
          <cell r="R130">
            <v>3717718.9999999995</v>
          </cell>
          <cell r="S130">
            <v>2380124</v>
          </cell>
          <cell r="V130">
            <v>85553</v>
          </cell>
          <cell r="AA130">
            <v>59404.000000000007</v>
          </cell>
          <cell r="AC130">
            <v>13171718.000000002</v>
          </cell>
          <cell r="AD130">
            <v>13171718.000000002</v>
          </cell>
        </row>
        <row r="131">
          <cell r="B131" t="str">
            <v>INTERNATIONAL INSURANCE BROKER S.R.L.</v>
          </cell>
          <cell r="C131">
            <v>34</v>
          </cell>
          <cell r="J131">
            <v>10080</v>
          </cell>
          <cell r="K131">
            <v>1986</v>
          </cell>
          <cell r="L131">
            <v>6165361</v>
          </cell>
          <cell r="O131">
            <v>25443</v>
          </cell>
          <cell r="Q131">
            <v>742582</v>
          </cell>
          <cell r="R131">
            <v>228761</v>
          </cell>
          <cell r="S131">
            <v>4354311</v>
          </cell>
          <cell r="V131">
            <v>376298</v>
          </cell>
          <cell r="X131">
            <v>971830</v>
          </cell>
          <cell r="AA131">
            <v>37522</v>
          </cell>
          <cell r="AB131">
            <v>34</v>
          </cell>
          <cell r="AC131">
            <v>12914174</v>
          </cell>
          <cell r="AD131">
            <v>12914208</v>
          </cell>
        </row>
        <row r="132">
          <cell r="B132" t="str">
            <v>IQ MED BROKER DE ASIGURARE S.R.L.</v>
          </cell>
          <cell r="C132">
            <v>77330</v>
          </cell>
          <cell r="K132">
            <v>9908832</v>
          </cell>
          <cell r="R132">
            <v>482</v>
          </cell>
          <cell r="S132">
            <v>6282</v>
          </cell>
          <cell r="AA132">
            <v>24245</v>
          </cell>
          <cell r="AB132">
            <v>77330</v>
          </cell>
          <cell r="AC132">
            <v>9939841</v>
          </cell>
          <cell r="AD132">
            <v>10017171</v>
          </cell>
        </row>
        <row r="133">
          <cell r="B133" t="str">
            <v>IRIS AG BROKER DE ASIGURARE S.R.L.</v>
          </cell>
          <cell r="C133">
            <v>41754</v>
          </cell>
          <cell r="J133">
            <v>422</v>
          </cell>
          <cell r="L133">
            <v>1187359</v>
          </cell>
          <cell r="O133">
            <v>2331</v>
          </cell>
          <cell r="Q133">
            <v>76176</v>
          </cell>
          <cell r="S133">
            <v>2613781</v>
          </cell>
          <cell r="V133">
            <v>28542.000000000004</v>
          </cell>
          <cell r="X133">
            <v>23163</v>
          </cell>
          <cell r="AA133">
            <v>25195</v>
          </cell>
          <cell r="AB133">
            <v>41754</v>
          </cell>
          <cell r="AC133">
            <v>3956969.0000000005</v>
          </cell>
          <cell r="AD133">
            <v>3998723</v>
          </cell>
        </row>
        <row r="134">
          <cell r="B134" t="str">
            <v>IVAS BROKER DE ASIGURARE S.R.L.</v>
          </cell>
          <cell r="C134">
            <v>5360</v>
          </cell>
          <cell r="J134">
            <v>1001</v>
          </cell>
          <cell r="K134">
            <v>7339</v>
          </cell>
          <cell r="L134">
            <v>496311</v>
          </cell>
          <cell r="N134">
            <v>5971</v>
          </cell>
          <cell r="P134">
            <v>186</v>
          </cell>
          <cell r="Q134">
            <v>110467</v>
          </cell>
          <cell r="R134">
            <v>135969</v>
          </cell>
          <cell r="S134">
            <v>630910</v>
          </cell>
          <cell r="V134">
            <v>84368</v>
          </cell>
          <cell r="X134">
            <v>5929</v>
          </cell>
          <cell r="Y134">
            <v>1637</v>
          </cell>
          <cell r="Z134">
            <v>148</v>
          </cell>
          <cell r="AB134">
            <v>5360</v>
          </cell>
          <cell r="AC134">
            <v>1480236</v>
          </cell>
          <cell r="AD134">
            <v>1485596</v>
          </cell>
        </row>
        <row r="135">
          <cell r="B135" t="str">
            <v>KLASS BROKER DE ASIGURARE - REASIGURARE S.R.L.</v>
          </cell>
          <cell r="C135">
            <v>18434</v>
          </cell>
          <cell r="J135">
            <v>244</v>
          </cell>
          <cell r="L135">
            <v>550250</v>
          </cell>
          <cell r="O135">
            <v>7151</v>
          </cell>
          <cell r="Q135">
            <v>251814</v>
          </cell>
          <cell r="S135">
            <v>648374</v>
          </cell>
          <cell r="V135">
            <v>13486</v>
          </cell>
          <cell r="AB135">
            <v>18434</v>
          </cell>
          <cell r="AC135">
            <v>1471319</v>
          </cell>
          <cell r="AD135">
            <v>1489753</v>
          </cell>
        </row>
        <row r="136">
          <cell r="B136" t="str">
            <v>KLAUSENBURG BROKER DE ASIGURARE SRL</v>
          </cell>
          <cell r="C136">
            <v>200205</v>
          </cell>
          <cell r="E136">
            <v>52541</v>
          </cell>
          <cell r="J136">
            <v>12276</v>
          </cell>
          <cell r="K136">
            <v>241311</v>
          </cell>
          <cell r="L136">
            <v>2479163</v>
          </cell>
          <cell r="O136">
            <v>889</v>
          </cell>
          <cell r="P136">
            <v>4597</v>
          </cell>
          <cell r="Q136">
            <v>935189</v>
          </cell>
          <cell r="R136">
            <v>50550.999999999993</v>
          </cell>
          <cell r="S136">
            <v>7894328</v>
          </cell>
          <cell r="V136">
            <v>181483</v>
          </cell>
          <cell r="X136">
            <v>85457</v>
          </cell>
          <cell r="Y136">
            <v>13452.999999999998</v>
          </cell>
          <cell r="Z136">
            <v>20900</v>
          </cell>
          <cell r="AA136">
            <v>631011</v>
          </cell>
          <cell r="AB136">
            <v>252746.00000000003</v>
          </cell>
          <cell r="AC136">
            <v>12550608.000000002</v>
          </cell>
          <cell r="AD136">
            <v>12803354</v>
          </cell>
        </row>
        <row r="137">
          <cell r="B137" t="str">
            <v>KRON - ASIG - BROKER DE ASIGURARE S.R.L.</v>
          </cell>
          <cell r="C137">
            <v>11820.999999999998</v>
          </cell>
          <cell r="E137">
            <v>685</v>
          </cell>
          <cell r="J137">
            <v>26445</v>
          </cell>
          <cell r="K137">
            <v>116577</v>
          </cell>
          <cell r="L137">
            <v>1517777</v>
          </cell>
          <cell r="N137">
            <v>34957</v>
          </cell>
          <cell r="O137">
            <v>14148.999999999998</v>
          </cell>
          <cell r="Q137">
            <v>910137</v>
          </cell>
          <cell r="R137">
            <v>12120.999999999998</v>
          </cell>
          <cell r="S137">
            <v>10597911</v>
          </cell>
          <cell r="V137">
            <v>51936</v>
          </cell>
          <cell r="X137">
            <v>19865</v>
          </cell>
          <cell r="Y137">
            <v>2275</v>
          </cell>
          <cell r="Z137">
            <v>-67</v>
          </cell>
          <cell r="AA137">
            <v>175665</v>
          </cell>
          <cell r="AB137">
            <v>12506</v>
          </cell>
          <cell r="AC137">
            <v>13479748</v>
          </cell>
          <cell r="AD137">
            <v>13492253.999999998</v>
          </cell>
        </row>
        <row r="138">
          <cell r="B138" t="str">
            <v>KUNDEN BROKER COMPANIE DE BROKERAJ S.R.L.</v>
          </cell>
          <cell r="C138">
            <v>17169189</v>
          </cell>
          <cell r="E138">
            <v>22463371</v>
          </cell>
          <cell r="J138">
            <v>54597</v>
          </cell>
          <cell r="K138">
            <v>1196221</v>
          </cell>
          <cell r="L138">
            <v>2472977</v>
          </cell>
          <cell r="P138">
            <v>63894.999999999993</v>
          </cell>
          <cell r="Q138">
            <v>3132005</v>
          </cell>
          <cell r="S138">
            <v>6006900</v>
          </cell>
          <cell r="V138">
            <v>1296858</v>
          </cell>
          <cell r="W138">
            <v>213150</v>
          </cell>
          <cell r="X138">
            <v>506253</v>
          </cell>
          <cell r="AA138">
            <v>349561</v>
          </cell>
          <cell r="AB138">
            <v>39632560</v>
          </cell>
          <cell r="AC138">
            <v>15292417</v>
          </cell>
          <cell r="AD138">
            <v>54924977</v>
          </cell>
        </row>
        <row r="139">
          <cell r="B139" t="str">
            <v>L.M.C. ASIG BROKER DE ASIGURARE S.R.L.</v>
          </cell>
          <cell r="C139">
            <v>14310</v>
          </cell>
          <cell r="J139">
            <v>3062</v>
          </cell>
          <cell r="K139">
            <v>2064</v>
          </cell>
          <cell r="L139">
            <v>1270385</v>
          </cell>
          <cell r="P139">
            <v>108359.99999999999</v>
          </cell>
          <cell r="Q139">
            <v>1075213</v>
          </cell>
          <cell r="R139">
            <v>481840</v>
          </cell>
          <cell r="S139">
            <v>2738655</v>
          </cell>
          <cell r="V139">
            <v>104195</v>
          </cell>
          <cell r="X139">
            <v>71426</v>
          </cell>
          <cell r="Y139">
            <v>3416</v>
          </cell>
          <cell r="AA139">
            <v>72009</v>
          </cell>
          <cell r="AB139">
            <v>14310</v>
          </cell>
          <cell r="AC139">
            <v>5930625</v>
          </cell>
          <cell r="AD139">
            <v>5944935</v>
          </cell>
        </row>
        <row r="140">
          <cell r="B140" t="str">
            <v>LACOLI BROKER DE ASIGURARE S.R.L.</v>
          </cell>
          <cell r="C140">
            <v>4004</v>
          </cell>
          <cell r="J140">
            <v>41312</v>
          </cell>
          <cell r="K140">
            <v>5929</v>
          </cell>
          <cell r="L140">
            <v>4411250</v>
          </cell>
          <cell r="P140">
            <v>149</v>
          </cell>
          <cell r="Q140">
            <v>1826385</v>
          </cell>
          <cell r="R140">
            <v>117769</v>
          </cell>
          <cell r="S140">
            <v>31894659</v>
          </cell>
          <cell r="V140">
            <v>242575.99999999997</v>
          </cell>
          <cell r="X140">
            <v>219834</v>
          </cell>
          <cell r="Y140">
            <v>789</v>
          </cell>
          <cell r="Z140">
            <v>295</v>
          </cell>
          <cell r="AA140">
            <v>268285</v>
          </cell>
          <cell r="AB140">
            <v>4004</v>
          </cell>
          <cell r="AC140">
            <v>39029232</v>
          </cell>
          <cell r="AD140">
            <v>39033236</v>
          </cell>
        </row>
        <row r="141">
          <cell r="B141" t="str">
            <v>LEA BROKER DE ASIGURARE S.R.L.</v>
          </cell>
          <cell r="C141">
            <v>2446</v>
          </cell>
          <cell r="J141">
            <v>70480</v>
          </cell>
          <cell r="K141">
            <v>521696.00000000006</v>
          </cell>
          <cell r="L141">
            <v>786233</v>
          </cell>
          <cell r="P141">
            <v>185005</v>
          </cell>
          <cell r="Q141">
            <v>2420568</v>
          </cell>
          <cell r="R141">
            <v>772602</v>
          </cell>
          <cell r="S141">
            <v>562031</v>
          </cell>
          <cell r="V141">
            <v>937626</v>
          </cell>
          <cell r="W141">
            <v>180689</v>
          </cell>
          <cell r="X141">
            <v>7000</v>
          </cell>
          <cell r="AA141">
            <v>240699</v>
          </cell>
          <cell r="AB141">
            <v>2446</v>
          </cell>
          <cell r="AC141">
            <v>6684629</v>
          </cell>
          <cell r="AD141">
            <v>6687075</v>
          </cell>
        </row>
        <row r="142">
          <cell r="B142" t="str">
            <v>LEADER TEAM BROKER DE ASIGURARE S.R.L.</v>
          </cell>
          <cell r="C142">
            <v>429089.00000000006</v>
          </cell>
          <cell r="J142">
            <v>46032</v>
          </cell>
          <cell r="K142">
            <v>2453158</v>
          </cell>
          <cell r="L142">
            <v>3771286</v>
          </cell>
          <cell r="N142">
            <v>13062</v>
          </cell>
          <cell r="O142">
            <v>5393</v>
          </cell>
          <cell r="P142">
            <v>175897</v>
          </cell>
          <cell r="Q142">
            <v>3616630</v>
          </cell>
          <cell r="R142">
            <v>4130751</v>
          </cell>
          <cell r="S142">
            <v>6884153</v>
          </cell>
          <cell r="V142">
            <v>10374899</v>
          </cell>
          <cell r="X142">
            <v>420416</v>
          </cell>
          <cell r="Y142">
            <v>5101</v>
          </cell>
          <cell r="AA142">
            <v>350386</v>
          </cell>
          <cell r="AB142">
            <v>429089.00000000006</v>
          </cell>
          <cell r="AC142">
            <v>32247164.000000004</v>
          </cell>
          <cell r="AD142">
            <v>32676253</v>
          </cell>
        </row>
        <row r="143">
          <cell r="B143" t="str">
            <v>LION BROKER DE ASIGURARE SI REASIGURARE S.R.L.</v>
          </cell>
          <cell r="C143">
            <v>683594</v>
          </cell>
          <cell r="J143">
            <v>54766</v>
          </cell>
          <cell r="K143">
            <v>2570813</v>
          </cell>
          <cell r="L143">
            <v>4587443</v>
          </cell>
          <cell r="N143">
            <v>6466</v>
          </cell>
          <cell r="O143">
            <v>730340</v>
          </cell>
          <cell r="P143">
            <v>249834.00000000003</v>
          </cell>
          <cell r="Q143">
            <v>3938792</v>
          </cell>
          <cell r="R143">
            <v>2604512</v>
          </cell>
          <cell r="S143">
            <v>20633308</v>
          </cell>
          <cell r="T143">
            <v>64763</v>
          </cell>
          <cell r="U143">
            <v>29926.000000000004</v>
          </cell>
          <cell r="V143">
            <v>1302637</v>
          </cell>
          <cell r="W143">
            <v>52445</v>
          </cell>
          <cell r="X143">
            <v>4382772</v>
          </cell>
          <cell r="Y143">
            <v>28512</v>
          </cell>
          <cell r="AA143">
            <v>225914</v>
          </cell>
          <cell r="AB143">
            <v>683594</v>
          </cell>
          <cell r="AC143">
            <v>41463243</v>
          </cell>
          <cell r="AD143">
            <v>42146837</v>
          </cell>
        </row>
        <row r="144">
          <cell r="B144" t="str">
            <v>LONDON BROKERS - BROKER DE ASIGURARE-REASIGURARE S.R.L.</v>
          </cell>
          <cell r="C144">
            <v>4010</v>
          </cell>
          <cell r="K144">
            <v>68682</v>
          </cell>
          <cell r="L144">
            <v>623296</v>
          </cell>
          <cell r="O144">
            <v>884</v>
          </cell>
          <cell r="P144">
            <v>24142.000000000004</v>
          </cell>
          <cell r="Q144">
            <v>1392259</v>
          </cell>
          <cell r="R144">
            <v>80657</v>
          </cell>
          <cell r="S144">
            <v>1061884</v>
          </cell>
          <cell r="V144">
            <v>2872839</v>
          </cell>
          <cell r="X144">
            <v>14050</v>
          </cell>
          <cell r="AA144">
            <v>11570</v>
          </cell>
          <cell r="AB144">
            <v>4010</v>
          </cell>
          <cell r="AC144">
            <v>6150262.9999999991</v>
          </cell>
          <cell r="AD144">
            <v>6154273</v>
          </cell>
        </row>
        <row r="145">
          <cell r="B145" t="str">
            <v>LOYALTY INSURANCE BROKER S.R.L.</v>
          </cell>
          <cell r="C145">
            <v>31025</v>
          </cell>
          <cell r="J145">
            <v>227060</v>
          </cell>
          <cell r="K145">
            <v>238071.00000000003</v>
          </cell>
          <cell r="L145">
            <v>1047042</v>
          </cell>
          <cell r="P145">
            <v>103405.99999999999</v>
          </cell>
          <cell r="Q145">
            <v>2787716</v>
          </cell>
          <cell r="R145">
            <v>411008</v>
          </cell>
          <cell r="S145">
            <v>1049647</v>
          </cell>
          <cell r="V145">
            <v>991002</v>
          </cell>
          <cell r="X145">
            <v>5400</v>
          </cell>
          <cell r="Z145">
            <v>60</v>
          </cell>
          <cell r="AA145">
            <v>19094</v>
          </cell>
          <cell r="AB145">
            <v>31025</v>
          </cell>
          <cell r="AC145">
            <v>6879506</v>
          </cell>
          <cell r="AD145">
            <v>6910531</v>
          </cell>
        </row>
        <row r="146">
          <cell r="B146" t="str">
            <v>MAI BROKER DE ASIGURARE S.R.L.</v>
          </cell>
          <cell r="C146">
            <v>1612741.9999999998</v>
          </cell>
          <cell r="J146">
            <v>17469</v>
          </cell>
          <cell r="K146">
            <v>22922271</v>
          </cell>
          <cell r="L146">
            <v>4419382</v>
          </cell>
          <cell r="M146">
            <v>31625.999999999996</v>
          </cell>
          <cell r="O146">
            <v>6505</v>
          </cell>
          <cell r="P146">
            <v>208068.00000000003</v>
          </cell>
          <cell r="Q146">
            <v>10403286</v>
          </cell>
          <cell r="S146">
            <v>4449479</v>
          </cell>
          <cell r="V146">
            <v>3023273.0000000005</v>
          </cell>
          <cell r="W146">
            <v>71610</v>
          </cell>
          <cell r="X146">
            <v>2044</v>
          </cell>
          <cell r="AA146">
            <v>202702</v>
          </cell>
          <cell r="AB146">
            <v>1612741.9999999998</v>
          </cell>
          <cell r="AC146">
            <v>45757715</v>
          </cell>
          <cell r="AD146">
            <v>47370457</v>
          </cell>
        </row>
        <row r="147">
          <cell r="B147" t="str">
            <v>MARKRON BROKER DE ASIGURARE S.R.L.</v>
          </cell>
          <cell r="C147">
            <v>11558</v>
          </cell>
          <cell r="J147">
            <v>15148.999999999998</v>
          </cell>
          <cell r="K147">
            <v>7761</v>
          </cell>
          <cell r="L147">
            <v>2489809</v>
          </cell>
          <cell r="O147">
            <v>17086</v>
          </cell>
          <cell r="P147">
            <v>5839</v>
          </cell>
          <cell r="Q147">
            <v>1060743</v>
          </cell>
          <cell r="R147">
            <v>24809</v>
          </cell>
          <cell r="S147">
            <v>9216873</v>
          </cell>
          <cell r="V147">
            <v>247873</v>
          </cell>
          <cell r="X147">
            <v>23179</v>
          </cell>
          <cell r="Y147">
            <v>3376</v>
          </cell>
          <cell r="Z147">
            <v>125</v>
          </cell>
          <cell r="AA147">
            <v>149280</v>
          </cell>
          <cell r="AB147">
            <v>11558</v>
          </cell>
          <cell r="AC147">
            <v>13261902.000000002</v>
          </cell>
          <cell r="AD147">
            <v>13273460</v>
          </cell>
        </row>
        <row r="148">
          <cell r="B148" t="str">
            <v>MARSH - BROKER DE ASIGURARE-REASIGURARE S.R.L.</v>
          </cell>
          <cell r="C148">
            <v>25309879.000000004</v>
          </cell>
          <cell r="J148">
            <v>2085576</v>
          </cell>
          <cell r="K148">
            <v>263047827.00000003</v>
          </cell>
          <cell r="L148">
            <v>256099786.99999997</v>
          </cell>
          <cell r="M148">
            <v>2573370</v>
          </cell>
          <cell r="N148">
            <v>1340725</v>
          </cell>
          <cell r="O148">
            <v>1044914</v>
          </cell>
          <cell r="P148">
            <v>3248078</v>
          </cell>
          <cell r="Q148">
            <v>88188158</v>
          </cell>
          <cell r="R148">
            <v>71578498</v>
          </cell>
          <cell r="S148">
            <v>127134560.00000001</v>
          </cell>
          <cell r="V148">
            <v>39584949</v>
          </cell>
          <cell r="W148">
            <v>26153749</v>
          </cell>
          <cell r="X148">
            <v>548295</v>
          </cell>
          <cell r="Y148">
            <v>7214465.0000000009</v>
          </cell>
          <cell r="Z148">
            <v>120</v>
          </cell>
          <cell r="AA148">
            <v>1223147</v>
          </cell>
          <cell r="AB148">
            <v>25309879.000000004</v>
          </cell>
          <cell r="AC148">
            <v>891066218</v>
          </cell>
          <cell r="AD148">
            <v>916376097</v>
          </cell>
        </row>
        <row r="149">
          <cell r="B149" t="str">
            <v>MASTER BROKER DE ASIGURARE - REASIGURARE S.R.L.</v>
          </cell>
          <cell r="C149">
            <v>87256</v>
          </cell>
          <cell r="J149">
            <v>399</v>
          </cell>
          <cell r="K149">
            <v>15630</v>
          </cell>
          <cell r="L149">
            <v>387499.99999999994</v>
          </cell>
          <cell r="Q149">
            <v>286687</v>
          </cell>
          <cell r="R149">
            <v>1940</v>
          </cell>
          <cell r="S149">
            <v>759609</v>
          </cell>
          <cell r="V149">
            <v>253255</v>
          </cell>
          <cell r="X149">
            <v>2250</v>
          </cell>
          <cell r="AA149">
            <v>29518.000000000004</v>
          </cell>
          <cell r="AB149">
            <v>87256</v>
          </cell>
          <cell r="AC149">
            <v>1736788.0000000002</v>
          </cell>
          <cell r="AD149">
            <v>1824044</v>
          </cell>
        </row>
        <row r="150">
          <cell r="B150" t="str">
            <v>MASTER INSURANCE - BROKER DE ASIGURARE S.R.L.</v>
          </cell>
          <cell r="E150">
            <v>7015</v>
          </cell>
          <cell r="K150">
            <v>7015</v>
          </cell>
          <cell r="L150">
            <v>110090</v>
          </cell>
          <cell r="Q150">
            <v>42683</v>
          </cell>
          <cell r="S150">
            <v>281868</v>
          </cell>
          <cell r="V150">
            <v>9202</v>
          </cell>
          <cell r="X150">
            <v>24053</v>
          </cell>
          <cell r="AA150">
            <v>14079.000000000002</v>
          </cell>
          <cell r="AB150">
            <v>7015</v>
          </cell>
          <cell r="AC150">
            <v>488990</v>
          </cell>
          <cell r="AD150">
            <v>496004.99999999994</v>
          </cell>
        </row>
        <row r="151">
          <cell r="B151" t="str">
            <v>MAXYGO BROKER DE ASIGURARE S.R.L.</v>
          </cell>
          <cell r="C151">
            <v>455505.99999999994</v>
          </cell>
          <cell r="J151">
            <v>1768089</v>
          </cell>
          <cell r="K151">
            <v>326318</v>
          </cell>
          <cell r="L151">
            <v>17265617</v>
          </cell>
          <cell r="O151">
            <v>38166</v>
          </cell>
          <cell r="P151">
            <v>887886</v>
          </cell>
          <cell r="Q151">
            <v>9665981</v>
          </cell>
          <cell r="R151">
            <v>1016284.0000000001</v>
          </cell>
          <cell r="S151">
            <v>110912899.00000001</v>
          </cell>
          <cell r="V151">
            <v>1422722</v>
          </cell>
          <cell r="X151">
            <v>406216.00000000006</v>
          </cell>
          <cell r="AA151">
            <v>27815</v>
          </cell>
          <cell r="AB151">
            <v>455505.99999999994</v>
          </cell>
          <cell r="AC151">
            <v>143737993</v>
          </cell>
          <cell r="AD151">
            <v>144193499</v>
          </cell>
        </row>
        <row r="152">
          <cell r="B152" t="str">
            <v>MBI MARKETINGBERATUNG AND INSURANCE BROKER SRL</v>
          </cell>
          <cell r="C152">
            <v>34165</v>
          </cell>
          <cell r="J152">
            <v>2417</v>
          </cell>
          <cell r="L152">
            <v>4493</v>
          </cell>
          <cell r="Q152">
            <v>27604</v>
          </cell>
          <cell r="R152">
            <v>44052</v>
          </cell>
          <cell r="S152">
            <v>687176</v>
          </cell>
          <cell r="V152">
            <v>145708</v>
          </cell>
          <cell r="AA152">
            <v>26509</v>
          </cell>
          <cell r="AB152">
            <v>34165</v>
          </cell>
          <cell r="AC152">
            <v>937959.00000000012</v>
          </cell>
          <cell r="AD152">
            <v>972124.00000000012</v>
          </cell>
        </row>
        <row r="153">
          <cell r="B153" t="str">
            <v>MED LIFE BROKER DE ASIGURARE S.R.L.</v>
          </cell>
          <cell r="J153">
            <v>50</v>
          </cell>
          <cell r="K153">
            <v>903419</v>
          </cell>
          <cell r="L153">
            <v>184262</v>
          </cell>
          <cell r="Q153">
            <v>400123.00000000006</v>
          </cell>
          <cell r="R153">
            <v>168225</v>
          </cell>
          <cell r="S153">
            <v>344279</v>
          </cell>
          <cell r="V153">
            <v>1441618</v>
          </cell>
          <cell r="AA153">
            <v>18345</v>
          </cell>
          <cell r="AC153">
            <v>3460321.0000000005</v>
          </cell>
          <cell r="AD153">
            <v>3460321.0000000005</v>
          </cell>
        </row>
        <row r="154">
          <cell r="B154" t="str">
            <v>MEDIA INVEST BROKER DE ASIGURARE S.R.L.</v>
          </cell>
          <cell r="C154">
            <v>17631</v>
          </cell>
          <cell r="E154">
            <v>12320.999999999998</v>
          </cell>
          <cell r="J154">
            <v>758</v>
          </cell>
          <cell r="L154">
            <v>623017</v>
          </cell>
          <cell r="Q154">
            <v>348543</v>
          </cell>
          <cell r="R154">
            <v>13968.999999999998</v>
          </cell>
          <cell r="S154">
            <v>1954592.9999999998</v>
          </cell>
          <cell r="V154">
            <v>41221</v>
          </cell>
          <cell r="X154">
            <v>-7958</v>
          </cell>
          <cell r="AA154">
            <v>32049.999999999996</v>
          </cell>
          <cell r="AB154">
            <v>29952</v>
          </cell>
          <cell r="AC154">
            <v>3006193</v>
          </cell>
          <cell r="AD154">
            <v>3036145</v>
          </cell>
        </row>
        <row r="155">
          <cell r="B155" t="str">
            <v>MEDIHELP INTERNATIONAL BROKER DE ASIGURARE S.R.L.</v>
          </cell>
          <cell r="K155">
            <v>24589535</v>
          </cell>
          <cell r="AC155">
            <v>24589535</v>
          </cell>
          <cell r="AD155">
            <v>24589535</v>
          </cell>
        </row>
        <row r="156">
          <cell r="B156" t="str">
            <v>MEGA GROUP BROKER DE ASIGURARI S.R.L.</v>
          </cell>
          <cell r="J156">
            <v>2612</v>
          </cell>
          <cell r="K156">
            <v>233381</v>
          </cell>
          <cell r="L156">
            <v>557708</v>
          </cell>
          <cell r="Q156">
            <v>347272</v>
          </cell>
          <cell r="R156">
            <v>365409</v>
          </cell>
          <cell r="S156">
            <v>1529706.0000000002</v>
          </cell>
          <cell r="V156">
            <v>52102.999999999993</v>
          </cell>
          <cell r="X156">
            <v>122669.99999999999</v>
          </cell>
          <cell r="Y156">
            <v>2237</v>
          </cell>
          <cell r="AA156">
            <v>45317</v>
          </cell>
          <cell r="AC156">
            <v>3258415</v>
          </cell>
          <cell r="AD156">
            <v>3258415</v>
          </cell>
        </row>
        <row r="157">
          <cell r="B157" t="str">
            <v>MERCEDES - BENZ INSURANCE BROKER S.R.L.</v>
          </cell>
          <cell r="K157">
            <v>4211</v>
          </cell>
          <cell r="L157">
            <v>154444980</v>
          </cell>
          <cell r="Q157">
            <v>170677</v>
          </cell>
          <cell r="S157">
            <v>26963283</v>
          </cell>
          <cell r="V157">
            <v>4866</v>
          </cell>
          <cell r="Y157">
            <v>7710300</v>
          </cell>
          <cell r="AC157">
            <v>189298317</v>
          </cell>
          <cell r="AD157">
            <v>189298317</v>
          </cell>
        </row>
        <row r="158">
          <cell r="B158" t="str">
            <v>MERIDIAN BROKER DE ASIGURARE-REASIGURARE SRL</v>
          </cell>
          <cell r="C158">
            <v>712052</v>
          </cell>
          <cell r="L158">
            <v>22839525</v>
          </cell>
          <cell r="Q158">
            <v>177759</v>
          </cell>
          <cell r="S158">
            <v>11652749</v>
          </cell>
          <cell r="V158">
            <v>7261</v>
          </cell>
          <cell r="Z158">
            <v>4918</v>
          </cell>
          <cell r="AA158">
            <v>22366</v>
          </cell>
          <cell r="AB158">
            <v>712052</v>
          </cell>
          <cell r="AC158">
            <v>34704578</v>
          </cell>
          <cell r="AD158">
            <v>35416630</v>
          </cell>
        </row>
        <row r="159">
          <cell r="B159" t="str">
            <v>MILLENIUM INSURANCE BROKER (MIB) BROKER DE ASIGURARE-REASIGURARE S.A.</v>
          </cell>
          <cell r="C159">
            <v>1635056.9999999998</v>
          </cell>
          <cell r="J159">
            <v>496908</v>
          </cell>
          <cell r="K159">
            <v>6232754</v>
          </cell>
          <cell r="L159">
            <v>64949283.999999993</v>
          </cell>
          <cell r="M159">
            <v>84659</v>
          </cell>
          <cell r="N159">
            <v>21414170</v>
          </cell>
          <cell r="O159">
            <v>68858</v>
          </cell>
          <cell r="P159">
            <v>523157.00000000006</v>
          </cell>
          <cell r="Q159">
            <v>31247926</v>
          </cell>
          <cell r="R159">
            <v>5919420</v>
          </cell>
          <cell r="S159">
            <v>164171499</v>
          </cell>
          <cell r="T159">
            <v>2536794</v>
          </cell>
          <cell r="U159">
            <v>2136466</v>
          </cell>
          <cell r="V159">
            <v>8597754</v>
          </cell>
          <cell r="W159">
            <v>1754799</v>
          </cell>
          <cell r="X159">
            <v>3291912.0000000005</v>
          </cell>
          <cell r="Y159">
            <v>180425</v>
          </cell>
          <cell r="Z159">
            <v>2684</v>
          </cell>
          <cell r="AA159">
            <v>3471618</v>
          </cell>
          <cell r="AB159">
            <v>1635056.9999999998</v>
          </cell>
          <cell r="AC159">
            <v>317081087</v>
          </cell>
          <cell r="AD159">
            <v>318716144</v>
          </cell>
        </row>
        <row r="160">
          <cell r="B160" t="str">
            <v>MIRA SOLUTIONS BROKER DE ASIGURARE-REASIGURARE S.R.L.</v>
          </cell>
          <cell r="L160">
            <v>1011</v>
          </cell>
          <cell r="S160">
            <v>4294</v>
          </cell>
          <cell r="AC160">
            <v>5305</v>
          </cell>
          <cell r="AD160">
            <v>5305</v>
          </cell>
        </row>
        <row r="161">
          <cell r="B161" t="str">
            <v>MODEL BROKER DE ASIGURARE S.R.L.</v>
          </cell>
          <cell r="C161">
            <v>95561</v>
          </cell>
          <cell r="J161">
            <v>2125</v>
          </cell>
          <cell r="K161">
            <v>53646</v>
          </cell>
          <cell r="L161">
            <v>1095264</v>
          </cell>
          <cell r="P161">
            <v>5954</v>
          </cell>
          <cell r="Q161">
            <v>1438077</v>
          </cell>
          <cell r="S161">
            <v>1148292</v>
          </cell>
          <cell r="V161">
            <v>382138.00000000006</v>
          </cell>
          <cell r="AA161">
            <v>65624</v>
          </cell>
          <cell r="AB161">
            <v>95561</v>
          </cell>
          <cell r="AC161">
            <v>4191120</v>
          </cell>
          <cell r="AD161">
            <v>4286681</v>
          </cell>
        </row>
        <row r="162">
          <cell r="B162" t="str">
            <v>MONEY COACH BROKER DE ASIGURARE S.R.L.</v>
          </cell>
          <cell r="C162">
            <v>44749</v>
          </cell>
          <cell r="J162">
            <v>14487.000000000002</v>
          </cell>
          <cell r="K162">
            <v>69178</v>
          </cell>
          <cell r="L162">
            <v>233013</v>
          </cell>
          <cell r="Q162">
            <v>100124</v>
          </cell>
          <cell r="R162">
            <v>4630</v>
          </cell>
          <cell r="S162">
            <v>258271</v>
          </cell>
          <cell r="V162">
            <v>298117</v>
          </cell>
          <cell r="X162">
            <v>30750.000000000004</v>
          </cell>
          <cell r="AA162">
            <v>981</v>
          </cell>
          <cell r="AB162">
            <v>44749</v>
          </cell>
          <cell r="AC162">
            <v>1009551</v>
          </cell>
          <cell r="AD162">
            <v>1054300</v>
          </cell>
        </row>
        <row r="163">
          <cell r="B163" t="str">
            <v>MUSTANG BROKER DE ASIGURARE - REASIGURARE S.R.L.</v>
          </cell>
          <cell r="J163">
            <v>141</v>
          </cell>
          <cell r="L163">
            <v>129082</v>
          </cell>
          <cell r="O163">
            <v>1566</v>
          </cell>
          <cell r="P163">
            <v>468</v>
          </cell>
          <cell r="Q163">
            <v>49014.999999999993</v>
          </cell>
          <cell r="S163">
            <v>321448</v>
          </cell>
          <cell r="V163">
            <v>6496</v>
          </cell>
          <cell r="AA163">
            <v>2497</v>
          </cell>
          <cell r="AC163">
            <v>510712.99999999994</v>
          </cell>
          <cell r="AD163">
            <v>510712.99999999994</v>
          </cell>
        </row>
        <row r="164">
          <cell r="B164" t="str">
            <v>NETGROUP INSURANCE REINSURANCE BROKER SRL</v>
          </cell>
          <cell r="J164">
            <v>30</v>
          </cell>
          <cell r="K164">
            <v>68952</v>
          </cell>
          <cell r="L164">
            <v>301431</v>
          </cell>
          <cell r="Q164">
            <v>167161</v>
          </cell>
          <cell r="R164">
            <v>11454</v>
          </cell>
          <cell r="S164">
            <v>3345693</v>
          </cell>
          <cell r="V164">
            <v>84782</v>
          </cell>
          <cell r="X164">
            <v>336996</v>
          </cell>
          <cell r="AA164">
            <v>8025</v>
          </cell>
          <cell r="AC164">
            <v>4324524</v>
          </cell>
          <cell r="AD164">
            <v>4324524</v>
          </cell>
        </row>
        <row r="165">
          <cell r="B165" t="str">
            <v>NEW AGE INSURANCE BROKER S.R.L.</v>
          </cell>
          <cell r="J165">
            <v>194</v>
          </cell>
          <cell r="L165">
            <v>164062</v>
          </cell>
          <cell r="Q165">
            <v>160443</v>
          </cell>
          <cell r="R165">
            <v>997</v>
          </cell>
          <cell r="S165">
            <v>485372</v>
          </cell>
          <cell r="V165">
            <v>11527</v>
          </cell>
          <cell r="X165">
            <v>16274</v>
          </cell>
          <cell r="Y165">
            <v>3980</v>
          </cell>
          <cell r="AA165">
            <v>26145.999999999996</v>
          </cell>
          <cell r="AC165">
            <v>868995.00000000012</v>
          </cell>
          <cell r="AD165">
            <v>868995.00000000012</v>
          </cell>
        </row>
        <row r="166">
          <cell r="B166" t="str">
            <v>NOVA INSURANCE BROKER DE ASIGURARE-REASIGURARE S.R.L.</v>
          </cell>
          <cell r="C166">
            <v>482</v>
          </cell>
          <cell r="J166">
            <v>784</v>
          </cell>
          <cell r="K166">
            <v>23873.999999999996</v>
          </cell>
          <cell r="L166">
            <v>909487</v>
          </cell>
          <cell r="Q166">
            <v>722678</v>
          </cell>
          <cell r="R166">
            <v>517236</v>
          </cell>
          <cell r="S166">
            <v>243697</v>
          </cell>
          <cell r="V166">
            <v>254312.99999999997</v>
          </cell>
          <cell r="Z166">
            <v>25</v>
          </cell>
          <cell r="AA166">
            <v>2029</v>
          </cell>
          <cell r="AB166">
            <v>482</v>
          </cell>
          <cell r="AC166">
            <v>2674123</v>
          </cell>
          <cell r="AD166">
            <v>2674605</v>
          </cell>
        </row>
        <row r="167">
          <cell r="B167" t="str">
            <v>NOVALTO BROKER DE ASIGURARE S.R.L.</v>
          </cell>
          <cell r="L167">
            <v>27025</v>
          </cell>
          <cell r="Q167">
            <v>85290</v>
          </cell>
          <cell r="R167">
            <v>13239.000000000002</v>
          </cell>
          <cell r="S167">
            <v>205312</v>
          </cell>
          <cell r="V167">
            <v>7171</v>
          </cell>
          <cell r="X167">
            <v>331585</v>
          </cell>
          <cell r="AA167">
            <v>3426</v>
          </cell>
          <cell r="AC167">
            <v>673048</v>
          </cell>
          <cell r="AD167">
            <v>673048</v>
          </cell>
        </row>
        <row r="168">
          <cell r="B168" t="str">
            <v>OBSIDIAN BROKER DE ASIGURARE-REASIGURARE S.R.L.</v>
          </cell>
          <cell r="J168">
            <v>46555</v>
          </cell>
          <cell r="K168">
            <v>68281</v>
          </cell>
          <cell r="L168">
            <v>719489</v>
          </cell>
          <cell r="P168">
            <v>18234</v>
          </cell>
          <cell r="Q168">
            <v>141687</v>
          </cell>
          <cell r="R168">
            <v>99277.999999999985</v>
          </cell>
          <cell r="S168">
            <v>10908415</v>
          </cell>
          <cell r="V168">
            <v>26615</v>
          </cell>
          <cell r="X168">
            <v>-45786</v>
          </cell>
          <cell r="Y168">
            <v>875</v>
          </cell>
          <cell r="AA168">
            <v>1342</v>
          </cell>
          <cell r="AC168">
            <v>11984985</v>
          </cell>
          <cell r="AD168">
            <v>11984985</v>
          </cell>
        </row>
        <row r="169">
          <cell r="B169" t="str">
            <v>OLSA RE BROKER DE ASIGURARE-REASIGURARE S.R.L.</v>
          </cell>
          <cell r="L169">
            <v>147726</v>
          </cell>
          <cell r="Q169">
            <v>4207270</v>
          </cell>
          <cell r="V169">
            <v>923246</v>
          </cell>
          <cell r="X169">
            <v>41320543</v>
          </cell>
          <cell r="AC169">
            <v>46598785</v>
          </cell>
          <cell r="AD169">
            <v>46598785</v>
          </cell>
        </row>
        <row r="170">
          <cell r="B170" t="str">
            <v>ONE INSURANCE BROKER DE ASIGURARE - REASIGUARE S.R.L.</v>
          </cell>
          <cell r="C170">
            <v>29907</v>
          </cell>
          <cell r="J170">
            <v>3515</v>
          </cell>
          <cell r="K170">
            <v>142285</v>
          </cell>
          <cell r="L170">
            <v>92166</v>
          </cell>
          <cell r="N170">
            <v>1493</v>
          </cell>
          <cell r="Q170">
            <v>127011</v>
          </cell>
          <cell r="S170">
            <v>1427199</v>
          </cell>
          <cell r="V170">
            <v>37353</v>
          </cell>
          <cell r="X170">
            <v>4850</v>
          </cell>
          <cell r="Y170">
            <v>4819</v>
          </cell>
          <cell r="AA170">
            <v>15046</v>
          </cell>
          <cell r="AB170">
            <v>29907</v>
          </cell>
          <cell r="AC170">
            <v>1855737.0000000002</v>
          </cell>
          <cell r="AD170">
            <v>1885644</v>
          </cell>
        </row>
        <row r="171">
          <cell r="B171" t="str">
            <v>ONTOPAY BROKER DE ASIGURARE SRL</v>
          </cell>
          <cell r="C171">
            <v>49102</v>
          </cell>
          <cell r="L171">
            <v>3243</v>
          </cell>
          <cell r="Q171">
            <v>23533</v>
          </cell>
          <cell r="S171">
            <v>8991</v>
          </cell>
          <cell r="V171">
            <v>22959</v>
          </cell>
          <cell r="AA171">
            <v>1176</v>
          </cell>
          <cell r="AB171">
            <v>49102</v>
          </cell>
          <cell r="AC171">
            <v>59902</v>
          </cell>
          <cell r="AD171">
            <v>109004</v>
          </cell>
        </row>
        <row r="172">
          <cell r="B172" t="str">
            <v>OTTO BROKER DE ASIGURARE S.R.L.</v>
          </cell>
          <cell r="C172">
            <v>210532.00000000003</v>
          </cell>
          <cell r="J172">
            <v>753692</v>
          </cell>
          <cell r="K172">
            <v>3630608</v>
          </cell>
          <cell r="L172">
            <v>13207821.000000002</v>
          </cell>
          <cell r="O172">
            <v>2517</v>
          </cell>
          <cell r="P172">
            <v>293632</v>
          </cell>
          <cell r="Q172">
            <v>11471763</v>
          </cell>
          <cell r="R172">
            <v>4804125</v>
          </cell>
          <cell r="S172">
            <v>72106638</v>
          </cell>
          <cell r="V172">
            <v>8651069</v>
          </cell>
          <cell r="W172">
            <v>4696238</v>
          </cell>
          <cell r="X172">
            <v>6302157</v>
          </cell>
          <cell r="Y172">
            <v>281371</v>
          </cell>
          <cell r="Z172">
            <v>149116</v>
          </cell>
          <cell r="AA172">
            <v>2687383</v>
          </cell>
          <cell r="AB172">
            <v>210532.00000000003</v>
          </cell>
          <cell r="AC172">
            <v>129038130</v>
          </cell>
          <cell r="AD172">
            <v>129248662</v>
          </cell>
        </row>
        <row r="173">
          <cell r="B173" t="str">
            <v>OVB ALLFINANZ ROMANIA BROKER DE ASIGURARE S.R.L.</v>
          </cell>
          <cell r="C173">
            <v>1638916</v>
          </cell>
          <cell r="E173">
            <v>141295654</v>
          </cell>
          <cell r="J173">
            <v>25809</v>
          </cell>
          <cell r="K173">
            <v>10312901</v>
          </cell>
          <cell r="L173">
            <v>1594246</v>
          </cell>
          <cell r="N173">
            <v>2731</v>
          </cell>
          <cell r="P173">
            <v>56547.999999999993</v>
          </cell>
          <cell r="Q173">
            <v>1719587</v>
          </cell>
          <cell r="R173">
            <v>13546</v>
          </cell>
          <cell r="S173">
            <v>7050688</v>
          </cell>
          <cell r="V173">
            <v>538174</v>
          </cell>
          <cell r="X173">
            <v>63394</v>
          </cell>
          <cell r="Y173">
            <v>10065</v>
          </cell>
          <cell r="AA173">
            <v>459324</v>
          </cell>
          <cell r="AB173">
            <v>142934570</v>
          </cell>
          <cell r="AC173">
            <v>21847013</v>
          </cell>
          <cell r="AD173">
            <v>164781583</v>
          </cell>
        </row>
        <row r="174">
          <cell r="B174" t="str">
            <v>OXIGEN INSURANCE - BROKER DE ASIGURARE S.R.L.</v>
          </cell>
          <cell r="C174">
            <v>3760</v>
          </cell>
          <cell r="J174">
            <v>2017</v>
          </cell>
          <cell r="L174">
            <v>79065</v>
          </cell>
          <cell r="Q174">
            <v>24955</v>
          </cell>
          <cell r="R174">
            <v>4878</v>
          </cell>
          <cell r="S174">
            <v>3371175</v>
          </cell>
          <cell r="V174">
            <v>10680</v>
          </cell>
          <cell r="AA174">
            <v>8766</v>
          </cell>
          <cell r="AB174">
            <v>3760</v>
          </cell>
          <cell r="AC174">
            <v>3501536</v>
          </cell>
          <cell r="AD174">
            <v>3505295.9999999995</v>
          </cell>
        </row>
        <row r="175">
          <cell r="B175" t="str">
            <v>OXYGEN EXPRESS BROKER DE ASIGURARE - REASIGURARE S.R.L.</v>
          </cell>
          <cell r="J175">
            <v>146935</v>
          </cell>
          <cell r="K175">
            <v>9141</v>
          </cell>
          <cell r="L175">
            <v>1204351</v>
          </cell>
          <cell r="P175">
            <v>350</v>
          </cell>
          <cell r="Q175">
            <v>747766</v>
          </cell>
          <cell r="R175">
            <v>77519</v>
          </cell>
          <cell r="S175">
            <v>19484829</v>
          </cell>
          <cell r="V175">
            <v>95676</v>
          </cell>
          <cell r="X175">
            <v>940997</v>
          </cell>
          <cell r="AA175">
            <v>142834</v>
          </cell>
          <cell r="AC175">
            <v>22850398</v>
          </cell>
          <cell r="AD175">
            <v>22850398</v>
          </cell>
        </row>
        <row r="176">
          <cell r="B176" t="str">
            <v>PERSONAL BROKER-BROKER DE ASIG - REASIG SRL</v>
          </cell>
          <cell r="C176">
            <v>76545</v>
          </cell>
          <cell r="E176">
            <v>25252</v>
          </cell>
          <cell r="J176">
            <v>39818</v>
          </cell>
          <cell r="K176">
            <v>254593</v>
          </cell>
          <cell r="L176">
            <v>2001804</v>
          </cell>
          <cell r="P176">
            <v>3778</v>
          </cell>
          <cell r="Q176">
            <v>1889591</v>
          </cell>
          <cell r="R176">
            <v>242303</v>
          </cell>
          <cell r="S176">
            <v>10757512</v>
          </cell>
          <cell r="V176">
            <v>320362</v>
          </cell>
          <cell r="X176">
            <v>38145</v>
          </cell>
          <cell r="Y176">
            <v>3928</v>
          </cell>
          <cell r="AA176">
            <v>423369</v>
          </cell>
          <cell r="AB176">
            <v>101797.00000000001</v>
          </cell>
          <cell r="AC176">
            <v>15975202.999999998</v>
          </cell>
          <cell r="AD176">
            <v>16077000</v>
          </cell>
        </row>
        <row r="177">
          <cell r="B177" t="str">
            <v>PERSONAL INSURANCE - BROKER DE ASIG REASIG. SRL</v>
          </cell>
          <cell r="C177">
            <v>37006</v>
          </cell>
          <cell r="J177">
            <v>7807</v>
          </cell>
          <cell r="K177">
            <v>191537</v>
          </cell>
          <cell r="L177">
            <v>677099</v>
          </cell>
          <cell r="O177">
            <v>10491</v>
          </cell>
          <cell r="Q177">
            <v>584878</v>
          </cell>
          <cell r="R177">
            <v>39422</v>
          </cell>
          <cell r="S177">
            <v>1454447</v>
          </cell>
          <cell r="V177">
            <v>84765</v>
          </cell>
          <cell r="X177">
            <v>500</v>
          </cell>
          <cell r="AA177">
            <v>38669</v>
          </cell>
          <cell r="AB177">
            <v>37006</v>
          </cell>
          <cell r="AC177">
            <v>3089615.0000000005</v>
          </cell>
          <cell r="AD177">
            <v>3126621</v>
          </cell>
        </row>
        <row r="178">
          <cell r="B178" t="str">
            <v>PINT.RO BROKER DE ASIGURARE</v>
          </cell>
          <cell r="J178">
            <v>609</v>
          </cell>
          <cell r="K178">
            <v>109318</v>
          </cell>
          <cell r="L178">
            <v>138385</v>
          </cell>
          <cell r="Q178">
            <v>42749</v>
          </cell>
          <cell r="S178">
            <v>104747207.99999999</v>
          </cell>
          <cell r="AA178">
            <v>186358</v>
          </cell>
          <cell r="AC178">
            <v>105224627</v>
          </cell>
          <cell r="AD178">
            <v>105224627</v>
          </cell>
        </row>
        <row r="179">
          <cell r="B179" t="str">
            <v>PLUS-ASIG-INVEST BROKER DE ASIGURARE S.R.L.</v>
          </cell>
          <cell r="J179">
            <v>335</v>
          </cell>
          <cell r="K179">
            <v>3781</v>
          </cell>
          <cell r="L179">
            <v>969700</v>
          </cell>
          <cell r="Q179">
            <v>46891</v>
          </cell>
          <cell r="S179">
            <v>963009</v>
          </cell>
          <cell r="V179">
            <v>3940</v>
          </cell>
          <cell r="AA179">
            <v>15044.999999999998</v>
          </cell>
          <cell r="AC179">
            <v>2002701</v>
          </cell>
          <cell r="AD179">
            <v>2002701</v>
          </cell>
        </row>
        <row r="180">
          <cell r="B180" t="str">
            <v>PORSCHE BROKER DE ASIGURARE S.R.L.</v>
          </cell>
          <cell r="L180">
            <v>187551500</v>
          </cell>
          <cell r="Q180">
            <v>7933</v>
          </cell>
          <cell r="R180">
            <v>732</v>
          </cell>
          <cell r="S180">
            <v>59119893.000000007</v>
          </cell>
          <cell r="AA180">
            <v>5587</v>
          </cell>
          <cell r="AC180">
            <v>246685645.00000003</v>
          </cell>
          <cell r="AD180">
            <v>246685645.00000003</v>
          </cell>
        </row>
        <row r="181">
          <cell r="B181" t="str">
            <v>PREMIER - BROKER DE ASIGURARE S.R.L.</v>
          </cell>
          <cell r="J181">
            <v>614</v>
          </cell>
          <cell r="L181">
            <v>3552249</v>
          </cell>
          <cell r="P181">
            <v>25199</v>
          </cell>
          <cell r="Q181">
            <v>397114.00000000006</v>
          </cell>
          <cell r="R181">
            <v>101058.00000000001</v>
          </cell>
          <cell r="S181">
            <v>2242994</v>
          </cell>
          <cell r="V181">
            <v>36425</v>
          </cell>
          <cell r="AA181">
            <v>21877</v>
          </cell>
          <cell r="AC181">
            <v>6377530</v>
          </cell>
          <cell r="AD181">
            <v>6377530</v>
          </cell>
        </row>
        <row r="182">
          <cell r="B182" t="str">
            <v>PRESTIGE INSURANCE BROKER DE ASIGURARE S.R.L.</v>
          </cell>
          <cell r="C182">
            <v>47288</v>
          </cell>
          <cell r="D182">
            <v>3573</v>
          </cell>
          <cell r="F182">
            <v>8881</v>
          </cell>
          <cell r="J182">
            <v>314656</v>
          </cell>
          <cell r="K182">
            <v>2049128</v>
          </cell>
          <cell r="L182">
            <v>9348722</v>
          </cell>
          <cell r="M182">
            <v>20891</v>
          </cell>
          <cell r="O182">
            <v>16691</v>
          </cell>
          <cell r="P182">
            <v>152572</v>
          </cell>
          <cell r="Q182">
            <v>4576209</v>
          </cell>
          <cell r="R182">
            <v>4538016</v>
          </cell>
          <cell r="S182">
            <v>47874621</v>
          </cell>
          <cell r="V182">
            <v>2774070</v>
          </cell>
          <cell r="W182">
            <v>264934</v>
          </cell>
          <cell r="X182">
            <v>4690389</v>
          </cell>
          <cell r="Y182">
            <v>19896</v>
          </cell>
          <cell r="AA182">
            <v>2736</v>
          </cell>
          <cell r="AB182">
            <v>59742</v>
          </cell>
          <cell r="AC182">
            <v>76643531</v>
          </cell>
          <cell r="AD182">
            <v>76703273</v>
          </cell>
        </row>
        <row r="183">
          <cell r="B183" t="str">
            <v>PREVENTIV INSURANCE BROKER SRL</v>
          </cell>
          <cell r="J183">
            <v>19473</v>
          </cell>
          <cell r="L183">
            <v>25981</v>
          </cell>
          <cell r="Q183">
            <v>61448</v>
          </cell>
          <cell r="S183">
            <v>1512891</v>
          </cell>
          <cell r="V183">
            <v>97125.000000000015</v>
          </cell>
          <cell r="AA183">
            <v>7384</v>
          </cell>
          <cell r="AC183">
            <v>1724302</v>
          </cell>
          <cell r="AD183">
            <v>1724302</v>
          </cell>
        </row>
        <row r="184">
          <cell r="B184" t="str">
            <v>PRIME INSURANCE - BROKER DE ASIGURARE S.R.L.</v>
          </cell>
          <cell r="J184">
            <v>18555</v>
          </cell>
          <cell r="K184">
            <v>6114</v>
          </cell>
          <cell r="L184">
            <v>683812</v>
          </cell>
          <cell r="Q184">
            <v>204913</v>
          </cell>
          <cell r="R184">
            <v>776</v>
          </cell>
          <cell r="S184">
            <v>915904.00000000012</v>
          </cell>
          <cell r="V184">
            <v>59217.000000000007</v>
          </cell>
          <cell r="X184">
            <v>4500</v>
          </cell>
          <cell r="AA184">
            <v>28148</v>
          </cell>
          <cell r="AC184">
            <v>1921939</v>
          </cell>
          <cell r="AD184">
            <v>1921939</v>
          </cell>
        </row>
        <row r="185">
          <cell r="B185" t="str">
            <v>PRIVAT CONSULTING-BROKER DE ASIGURARE-REASIG. SRL</v>
          </cell>
          <cell r="C185">
            <v>34700</v>
          </cell>
          <cell r="J185">
            <v>52408</v>
          </cell>
          <cell r="L185">
            <v>5955016</v>
          </cell>
          <cell r="O185">
            <v>8937</v>
          </cell>
          <cell r="P185">
            <v>8866</v>
          </cell>
          <cell r="Q185">
            <v>1717154</v>
          </cell>
          <cell r="R185">
            <v>1643</v>
          </cell>
          <cell r="S185">
            <v>11709277</v>
          </cell>
          <cell r="V185">
            <v>483726</v>
          </cell>
          <cell r="X185">
            <v>965860.99999999988</v>
          </cell>
          <cell r="Y185">
            <v>15076.999999999998</v>
          </cell>
          <cell r="AA185">
            <v>151192</v>
          </cell>
          <cell r="AB185">
            <v>34700</v>
          </cell>
          <cell r="AC185">
            <v>21069157</v>
          </cell>
          <cell r="AD185">
            <v>21103857</v>
          </cell>
        </row>
        <row r="186">
          <cell r="B186" t="str">
            <v>PRO AS MILENIUM BROKER DE ASIGURARE S.R.L.</v>
          </cell>
          <cell r="C186">
            <v>20325</v>
          </cell>
          <cell r="J186">
            <v>2021</v>
          </cell>
          <cell r="K186">
            <v>34556</v>
          </cell>
          <cell r="L186">
            <v>2121931</v>
          </cell>
          <cell r="P186">
            <v>1044</v>
          </cell>
          <cell r="Q186">
            <v>734033</v>
          </cell>
          <cell r="R186">
            <v>13966</v>
          </cell>
          <cell r="S186">
            <v>2448514</v>
          </cell>
          <cell r="V186">
            <v>342168</v>
          </cell>
          <cell r="X186">
            <v>1000</v>
          </cell>
          <cell r="AA186">
            <v>74067</v>
          </cell>
          <cell r="AB186">
            <v>20325</v>
          </cell>
          <cell r="AC186">
            <v>5773300</v>
          </cell>
          <cell r="AD186">
            <v>5793625</v>
          </cell>
        </row>
        <row r="187">
          <cell r="B187" t="str">
            <v>PRO MUNDO BROKER DE ASIGURARE S.R.L.</v>
          </cell>
          <cell r="C187">
            <v>12804</v>
          </cell>
          <cell r="E187">
            <v>52876.000000000007</v>
          </cell>
          <cell r="J187">
            <v>14142</v>
          </cell>
          <cell r="K187">
            <v>22754</v>
          </cell>
          <cell r="L187">
            <v>1391734</v>
          </cell>
          <cell r="Q187">
            <v>362490</v>
          </cell>
          <cell r="R187">
            <v>963135.99999999988</v>
          </cell>
          <cell r="S187">
            <v>1764731.0000000002</v>
          </cell>
          <cell r="V187">
            <v>21988</v>
          </cell>
          <cell r="X187">
            <v>15284.999999999998</v>
          </cell>
          <cell r="AB187">
            <v>65680</v>
          </cell>
          <cell r="AC187">
            <v>4556260</v>
          </cell>
          <cell r="AD187">
            <v>4621940</v>
          </cell>
        </row>
        <row r="188">
          <cell r="B188" t="str">
            <v>PROASIG BROKER DE ASIGURARE S.R.L.</v>
          </cell>
          <cell r="C188">
            <v>39372</v>
          </cell>
          <cell r="E188">
            <v>58003</v>
          </cell>
          <cell r="J188">
            <v>3958</v>
          </cell>
          <cell r="K188">
            <v>1364</v>
          </cell>
          <cell r="L188">
            <v>1975250.9999999998</v>
          </cell>
          <cell r="Q188">
            <v>598158</v>
          </cell>
          <cell r="R188">
            <v>31939</v>
          </cell>
          <cell r="S188">
            <v>3278419</v>
          </cell>
          <cell r="V188">
            <v>134456</v>
          </cell>
          <cell r="X188">
            <v>20100</v>
          </cell>
          <cell r="Y188">
            <v>2366</v>
          </cell>
          <cell r="AA188">
            <v>80786</v>
          </cell>
          <cell r="AB188">
            <v>97375</v>
          </cell>
          <cell r="AC188">
            <v>6126797</v>
          </cell>
          <cell r="AD188">
            <v>6224172</v>
          </cell>
        </row>
        <row r="189">
          <cell r="B189" t="str">
            <v>PROFESSIONAL BROKER DE ASIGURARE S.R.L.</v>
          </cell>
          <cell r="C189">
            <v>145211</v>
          </cell>
          <cell r="E189">
            <v>60094.999999999993</v>
          </cell>
          <cell r="J189">
            <v>165709</v>
          </cell>
          <cell r="K189">
            <v>1592200</v>
          </cell>
          <cell r="L189">
            <v>12496990.000000002</v>
          </cell>
          <cell r="P189">
            <v>136075</v>
          </cell>
          <cell r="Q189">
            <v>8066785</v>
          </cell>
          <cell r="R189">
            <v>304525</v>
          </cell>
          <cell r="S189">
            <v>78897852</v>
          </cell>
          <cell r="V189">
            <v>1310337</v>
          </cell>
          <cell r="W189">
            <v>4977</v>
          </cell>
          <cell r="X189">
            <v>1313310</v>
          </cell>
          <cell r="Y189">
            <v>25245</v>
          </cell>
          <cell r="AA189">
            <v>1426029</v>
          </cell>
          <cell r="AB189">
            <v>205306</v>
          </cell>
          <cell r="AC189">
            <v>105740034</v>
          </cell>
          <cell r="AD189">
            <v>105945340</v>
          </cell>
        </row>
        <row r="190">
          <cell r="B190" t="str">
            <v>PROXIMUS BROKER DE ASIGURARI S.R.L.</v>
          </cell>
          <cell r="C190">
            <v>2018</v>
          </cell>
          <cell r="J190">
            <v>306437</v>
          </cell>
          <cell r="K190">
            <v>1178492</v>
          </cell>
          <cell r="L190">
            <v>7262430.9999999991</v>
          </cell>
          <cell r="M190">
            <v>38050</v>
          </cell>
          <cell r="O190">
            <v>96677.000000000015</v>
          </cell>
          <cell r="P190">
            <v>28592</v>
          </cell>
          <cell r="Q190">
            <v>4212229</v>
          </cell>
          <cell r="R190">
            <v>23777.999999999996</v>
          </cell>
          <cell r="S190">
            <v>42639691</v>
          </cell>
          <cell r="V190">
            <v>1421186</v>
          </cell>
          <cell r="W190">
            <v>2566</v>
          </cell>
          <cell r="X190">
            <v>1155027</v>
          </cell>
          <cell r="AA190">
            <v>104583</v>
          </cell>
          <cell r="AB190">
            <v>2018</v>
          </cell>
          <cell r="AC190">
            <v>58469738.999999993</v>
          </cell>
          <cell r="AD190">
            <v>58471757</v>
          </cell>
        </row>
        <row r="191">
          <cell r="B191" t="str">
            <v>PSG INSURANCE BROKER S.R.L.</v>
          </cell>
          <cell r="C191">
            <v>120005.00000000001</v>
          </cell>
          <cell r="J191">
            <v>185106</v>
          </cell>
          <cell r="K191">
            <v>258062</v>
          </cell>
          <cell r="L191">
            <v>18690368</v>
          </cell>
          <cell r="M191">
            <v>189760</v>
          </cell>
          <cell r="N191">
            <v>13803.000000000002</v>
          </cell>
          <cell r="O191">
            <v>9981</v>
          </cell>
          <cell r="P191">
            <v>293530</v>
          </cell>
          <cell r="Q191">
            <v>5584068</v>
          </cell>
          <cell r="R191">
            <v>15892</v>
          </cell>
          <cell r="S191">
            <v>25564491</v>
          </cell>
          <cell r="V191">
            <v>2329680</v>
          </cell>
          <cell r="X191">
            <v>792535</v>
          </cell>
          <cell r="Y191">
            <v>3357</v>
          </cell>
          <cell r="AA191">
            <v>535726</v>
          </cell>
          <cell r="AB191">
            <v>120005.00000000001</v>
          </cell>
          <cell r="AC191">
            <v>54466359</v>
          </cell>
          <cell r="AD191">
            <v>54586364</v>
          </cell>
        </row>
        <row r="192">
          <cell r="B192" t="str">
            <v>QUALITRON INSURANCE BROKER S.R.L.</v>
          </cell>
          <cell r="C192">
            <v>14660.999999999998</v>
          </cell>
          <cell r="J192">
            <v>2079</v>
          </cell>
          <cell r="K192">
            <v>365540</v>
          </cell>
          <cell r="L192">
            <v>95143.999999999985</v>
          </cell>
          <cell r="Q192">
            <v>81976</v>
          </cell>
          <cell r="R192">
            <v>3425</v>
          </cell>
          <cell r="S192">
            <v>209240</v>
          </cell>
          <cell r="V192">
            <v>5297</v>
          </cell>
          <cell r="X192">
            <v>12088.999999999998</v>
          </cell>
          <cell r="AA192">
            <v>24020</v>
          </cell>
          <cell r="AB192">
            <v>14660.999999999998</v>
          </cell>
          <cell r="AC192">
            <v>798810.00000000012</v>
          </cell>
          <cell r="AD192">
            <v>813471</v>
          </cell>
        </row>
        <row r="193">
          <cell r="B193" t="str">
            <v>QUARTZ - ASIG BROKER DE ASIGURARE S.R.L.</v>
          </cell>
          <cell r="C193">
            <v>68489</v>
          </cell>
          <cell r="D193">
            <v>1530</v>
          </cell>
          <cell r="E193">
            <v>3667</v>
          </cell>
          <cell r="J193">
            <v>93530</v>
          </cell>
          <cell r="K193">
            <v>44533</v>
          </cell>
          <cell r="L193">
            <v>4921492</v>
          </cell>
          <cell r="M193">
            <v>26929.999999999996</v>
          </cell>
          <cell r="N193">
            <v>166897</v>
          </cell>
          <cell r="P193">
            <v>9693</v>
          </cell>
          <cell r="Q193">
            <v>4787751</v>
          </cell>
          <cell r="R193">
            <v>1078349</v>
          </cell>
          <cell r="S193">
            <v>86193712</v>
          </cell>
          <cell r="V193">
            <v>664963</v>
          </cell>
          <cell r="X193">
            <v>436571</v>
          </cell>
          <cell r="Y193">
            <v>26773</v>
          </cell>
          <cell r="Z193">
            <v>-250</v>
          </cell>
          <cell r="AA193">
            <v>800235</v>
          </cell>
          <cell r="AB193">
            <v>73686</v>
          </cell>
          <cell r="AC193">
            <v>99251179</v>
          </cell>
          <cell r="AD193">
            <v>99324865.000000015</v>
          </cell>
        </row>
        <row r="194">
          <cell r="B194" t="str">
            <v>R.C.G. BROKER DE ASIGURARE S.R.L.</v>
          </cell>
          <cell r="C194">
            <v>2842</v>
          </cell>
          <cell r="K194">
            <v>1016</v>
          </cell>
          <cell r="L194">
            <v>45660</v>
          </cell>
          <cell r="Q194">
            <v>78509</v>
          </cell>
          <cell r="S194">
            <v>96444</v>
          </cell>
          <cell r="V194">
            <v>6736</v>
          </cell>
          <cell r="AA194">
            <v>4857</v>
          </cell>
          <cell r="AB194">
            <v>2842</v>
          </cell>
          <cell r="AC194">
            <v>233222</v>
          </cell>
          <cell r="AD194">
            <v>236064</v>
          </cell>
        </row>
        <row r="195">
          <cell r="B195" t="str">
            <v>RAIFFEISEN BROKER DE ASIGURARE-REASIGURARE S.R.L.</v>
          </cell>
          <cell r="C195">
            <v>60867.999999999993</v>
          </cell>
          <cell r="J195">
            <v>2665656</v>
          </cell>
          <cell r="K195">
            <v>702050</v>
          </cell>
          <cell r="L195">
            <v>51118287.000000007</v>
          </cell>
          <cell r="M195">
            <v>204140</v>
          </cell>
          <cell r="N195">
            <v>7654</v>
          </cell>
          <cell r="O195">
            <v>43490</v>
          </cell>
          <cell r="P195">
            <v>23201</v>
          </cell>
          <cell r="Q195">
            <v>7911846</v>
          </cell>
          <cell r="R195">
            <v>447556</v>
          </cell>
          <cell r="S195">
            <v>18383130</v>
          </cell>
          <cell r="V195">
            <v>1068850</v>
          </cell>
          <cell r="X195">
            <v>116893.99999999999</v>
          </cell>
          <cell r="Y195">
            <v>113482</v>
          </cell>
          <cell r="AB195">
            <v>60867.999999999993</v>
          </cell>
          <cell r="AC195">
            <v>82806236</v>
          </cell>
          <cell r="AD195">
            <v>82867104</v>
          </cell>
        </row>
        <row r="196">
          <cell r="B196" t="str">
            <v>RCI BROKER DE ASIGURARE S.R.L.</v>
          </cell>
          <cell r="J196">
            <v>6674201</v>
          </cell>
          <cell r="L196">
            <v>82693409</v>
          </cell>
          <cell r="R196">
            <v>1626</v>
          </cell>
          <cell r="S196">
            <v>33528209</v>
          </cell>
          <cell r="Y196">
            <v>346692</v>
          </cell>
          <cell r="AC196">
            <v>123244137</v>
          </cell>
          <cell r="AD196">
            <v>123244137</v>
          </cell>
        </row>
        <row r="197">
          <cell r="B197" t="str">
            <v>REAL EXPERT BROKER DE ASIGURARE REASIGURARE S.R.L.</v>
          </cell>
          <cell r="E197">
            <v>78520</v>
          </cell>
          <cell r="J197">
            <v>1328</v>
          </cell>
          <cell r="K197">
            <v>82543</v>
          </cell>
          <cell r="L197">
            <v>496694</v>
          </cell>
          <cell r="P197">
            <v>33189</v>
          </cell>
          <cell r="Q197">
            <v>448343</v>
          </cell>
          <cell r="R197">
            <v>39090</v>
          </cell>
          <cell r="S197">
            <v>1133712</v>
          </cell>
          <cell r="V197">
            <v>395135</v>
          </cell>
          <cell r="X197">
            <v>9068</v>
          </cell>
          <cell r="Y197">
            <v>473</v>
          </cell>
          <cell r="AA197">
            <v>30516</v>
          </cell>
          <cell r="AB197">
            <v>78520</v>
          </cell>
          <cell r="AC197">
            <v>2670091</v>
          </cell>
          <cell r="AD197">
            <v>2748611</v>
          </cell>
        </row>
        <row r="198">
          <cell r="B198" t="str">
            <v>REMABO BROKER DE ASIGURARE S.R.L.</v>
          </cell>
          <cell r="C198">
            <v>1821</v>
          </cell>
          <cell r="J198">
            <v>1629</v>
          </cell>
          <cell r="K198">
            <v>8742</v>
          </cell>
          <cell r="L198">
            <v>593111</v>
          </cell>
          <cell r="Q198">
            <v>237299</v>
          </cell>
          <cell r="R198">
            <v>169996</v>
          </cell>
          <cell r="S198">
            <v>600438</v>
          </cell>
          <cell r="V198">
            <v>24533</v>
          </cell>
          <cell r="X198">
            <v>11946</v>
          </cell>
          <cell r="AA198">
            <v>12855.000000000002</v>
          </cell>
          <cell r="AB198">
            <v>1821</v>
          </cell>
          <cell r="AC198">
            <v>1660548.9999999998</v>
          </cell>
          <cell r="AD198">
            <v>1662370</v>
          </cell>
        </row>
        <row r="199">
          <cell r="B199" t="str">
            <v>RENKER BROKER DE ASIGURARE S.R.L.</v>
          </cell>
          <cell r="J199">
            <v>1935</v>
          </cell>
          <cell r="L199">
            <v>4641634</v>
          </cell>
          <cell r="Q199">
            <v>202037.99999999997</v>
          </cell>
          <cell r="S199">
            <v>4808437</v>
          </cell>
          <cell r="V199">
            <v>92735</v>
          </cell>
          <cell r="AA199">
            <v>32743</v>
          </cell>
          <cell r="AC199">
            <v>9779522</v>
          </cell>
          <cell r="AD199">
            <v>9779522</v>
          </cell>
        </row>
        <row r="200">
          <cell r="B200" t="str">
            <v>RENOMIA INSURANCE REINSURANCE BROKER S.R.L.</v>
          </cell>
          <cell r="C200">
            <v>2915830</v>
          </cell>
          <cell r="J200">
            <v>870481</v>
          </cell>
          <cell r="K200">
            <v>8377211</v>
          </cell>
          <cell r="L200">
            <v>22193465</v>
          </cell>
          <cell r="N200">
            <v>8058953.0000000009</v>
          </cell>
          <cell r="O200">
            <v>115133</v>
          </cell>
          <cell r="P200">
            <v>1002796</v>
          </cell>
          <cell r="Q200">
            <v>25907012.999999996</v>
          </cell>
          <cell r="R200">
            <v>22240253</v>
          </cell>
          <cell r="S200">
            <v>128482517</v>
          </cell>
          <cell r="T200">
            <v>477253.99999999994</v>
          </cell>
          <cell r="V200">
            <v>18564254</v>
          </cell>
          <cell r="W200">
            <v>1231392</v>
          </cell>
          <cell r="X200">
            <v>1568655</v>
          </cell>
          <cell r="AA200">
            <v>1906364</v>
          </cell>
          <cell r="AB200">
            <v>2915830</v>
          </cell>
          <cell r="AC200">
            <v>240995741</v>
          </cell>
          <cell r="AD200">
            <v>243911571</v>
          </cell>
        </row>
        <row r="201">
          <cell r="B201" t="str">
            <v>RISC TOTAL ASIG - BROKER DE ASIGURARE S.R.L.</v>
          </cell>
          <cell r="C201">
            <v>22381</v>
          </cell>
          <cell r="J201">
            <v>3345</v>
          </cell>
          <cell r="K201">
            <v>66871</v>
          </cell>
          <cell r="L201">
            <v>3212462</v>
          </cell>
          <cell r="N201">
            <v>19512</v>
          </cell>
          <cell r="Q201">
            <v>1317802</v>
          </cell>
          <cell r="R201">
            <v>48862</v>
          </cell>
          <cell r="S201">
            <v>7480164</v>
          </cell>
          <cell r="V201">
            <v>120751</v>
          </cell>
          <cell r="X201">
            <v>871</v>
          </cell>
          <cell r="Y201">
            <v>19443</v>
          </cell>
          <cell r="AA201">
            <v>113414</v>
          </cell>
          <cell r="AB201">
            <v>22381</v>
          </cell>
          <cell r="AC201">
            <v>12403497.000000002</v>
          </cell>
          <cell r="AD201">
            <v>12425878</v>
          </cell>
        </row>
        <row r="202">
          <cell r="B202" t="str">
            <v>RISK CONTROL INSURANCE AND REINSURANCE BROKER SRL</v>
          </cell>
          <cell r="C202">
            <v>28963</v>
          </cell>
          <cell r="J202">
            <v>647093</v>
          </cell>
          <cell r="K202">
            <v>5218198</v>
          </cell>
          <cell r="L202">
            <v>9292569</v>
          </cell>
          <cell r="N202">
            <v>18913</v>
          </cell>
          <cell r="O202">
            <v>202250.00000000003</v>
          </cell>
          <cell r="P202">
            <v>156741</v>
          </cell>
          <cell r="Q202">
            <v>6030711</v>
          </cell>
          <cell r="R202">
            <v>453007</v>
          </cell>
          <cell r="S202">
            <v>17477589</v>
          </cell>
          <cell r="T202">
            <v>7449</v>
          </cell>
          <cell r="U202">
            <v>22288</v>
          </cell>
          <cell r="V202">
            <v>6928120</v>
          </cell>
          <cell r="W202">
            <v>3145663</v>
          </cell>
          <cell r="X202">
            <v>1658880</v>
          </cell>
          <cell r="Y202">
            <v>258098</v>
          </cell>
          <cell r="Z202">
            <v>90</v>
          </cell>
          <cell r="AA202">
            <v>157259</v>
          </cell>
          <cell r="AB202">
            <v>28963</v>
          </cell>
          <cell r="AC202">
            <v>51674917.999999993</v>
          </cell>
          <cell r="AD202">
            <v>51703881</v>
          </cell>
        </row>
        <row r="203">
          <cell r="B203" t="str">
            <v>RISK MANAGEMENT GRUP BROKER DE ASIGURARE S.R.L.</v>
          </cell>
          <cell r="J203">
            <v>301</v>
          </cell>
          <cell r="K203">
            <v>33544</v>
          </cell>
          <cell r="L203">
            <v>483941</v>
          </cell>
          <cell r="Q203">
            <v>399051</v>
          </cell>
          <cell r="S203">
            <v>7761195</v>
          </cell>
          <cell r="V203">
            <v>29926.000000000004</v>
          </cell>
          <cell r="X203">
            <v>900</v>
          </cell>
          <cell r="AC203">
            <v>8708858</v>
          </cell>
          <cell r="AD203">
            <v>8708858</v>
          </cell>
        </row>
        <row r="204">
          <cell r="B204" t="str">
            <v>RITTER.RO - BROKER DE ASIGURARE S.R.L.</v>
          </cell>
          <cell r="C204">
            <v>72878</v>
          </cell>
          <cell r="J204">
            <v>25860</v>
          </cell>
          <cell r="K204">
            <v>18782</v>
          </cell>
          <cell r="L204">
            <v>9561670</v>
          </cell>
          <cell r="O204">
            <v>4415</v>
          </cell>
          <cell r="P204">
            <v>11617</v>
          </cell>
          <cell r="Q204">
            <v>2379662</v>
          </cell>
          <cell r="R204">
            <v>24628</v>
          </cell>
          <cell r="S204">
            <v>26258883</v>
          </cell>
          <cell r="V204">
            <v>582382</v>
          </cell>
          <cell r="W204">
            <v>36120</v>
          </cell>
          <cell r="X204">
            <v>64637</v>
          </cell>
          <cell r="AA204">
            <v>379306</v>
          </cell>
          <cell r="AB204">
            <v>72878</v>
          </cell>
          <cell r="AC204">
            <v>39347962</v>
          </cell>
          <cell r="AD204">
            <v>39420840</v>
          </cell>
        </row>
        <row r="205">
          <cell r="B205" t="str">
            <v>ROCREDIT - BROKER DE ASIGURARE S.R.L.</v>
          </cell>
          <cell r="C205">
            <v>3258</v>
          </cell>
          <cell r="J205">
            <v>1099</v>
          </cell>
          <cell r="L205">
            <v>1759429.0000000002</v>
          </cell>
          <cell r="P205">
            <v>3700</v>
          </cell>
          <cell r="Q205">
            <v>700808</v>
          </cell>
          <cell r="S205">
            <v>2127105</v>
          </cell>
          <cell r="V205">
            <v>109655</v>
          </cell>
          <cell r="X205">
            <v>16605</v>
          </cell>
          <cell r="Y205">
            <v>1324</v>
          </cell>
          <cell r="AA205">
            <v>44301</v>
          </cell>
          <cell r="AB205">
            <v>3258</v>
          </cell>
          <cell r="AC205">
            <v>4764026</v>
          </cell>
          <cell r="AD205">
            <v>4767284</v>
          </cell>
        </row>
        <row r="206">
          <cell r="B206" t="str">
            <v>ROM INSURANCE BROKER DE ASIGURARE S.R.L.</v>
          </cell>
          <cell r="C206">
            <v>209179.99999999997</v>
          </cell>
          <cell r="J206">
            <v>80537</v>
          </cell>
          <cell r="K206">
            <v>25343</v>
          </cell>
          <cell r="L206">
            <v>5720585</v>
          </cell>
          <cell r="N206">
            <v>10451</v>
          </cell>
          <cell r="P206">
            <v>948</v>
          </cell>
          <cell r="Q206">
            <v>4652051</v>
          </cell>
          <cell r="R206">
            <v>493013.00000000006</v>
          </cell>
          <cell r="S206">
            <v>43642547</v>
          </cell>
          <cell r="T206">
            <v>6450</v>
          </cell>
          <cell r="V206">
            <v>1000630</v>
          </cell>
          <cell r="X206">
            <v>1261789</v>
          </cell>
          <cell r="Y206">
            <v>17584</v>
          </cell>
          <cell r="Z206">
            <v>1584</v>
          </cell>
          <cell r="AA206">
            <v>640042</v>
          </cell>
          <cell r="AB206">
            <v>209179.99999999997</v>
          </cell>
          <cell r="AC206">
            <v>57553554</v>
          </cell>
          <cell r="AD206">
            <v>57762734</v>
          </cell>
        </row>
        <row r="207">
          <cell r="B207" t="str">
            <v>ROMASIG BROKER DE ASIGURARE S.R.L.</v>
          </cell>
          <cell r="C207">
            <v>368</v>
          </cell>
          <cell r="AB207">
            <v>368</v>
          </cell>
          <cell r="AD207">
            <v>368</v>
          </cell>
        </row>
        <row r="208">
          <cell r="B208" t="str">
            <v>ROMEURO INSURANCE CONSULTING-BROKER DE ASIG SRL</v>
          </cell>
          <cell r="J208">
            <v>105959.99999999999</v>
          </cell>
          <cell r="L208">
            <v>422724.99999999994</v>
          </cell>
          <cell r="M208">
            <v>313446</v>
          </cell>
          <cell r="O208">
            <v>3041894</v>
          </cell>
          <cell r="Q208">
            <v>712449</v>
          </cell>
          <cell r="R208">
            <v>14466</v>
          </cell>
          <cell r="S208">
            <v>522946</v>
          </cell>
          <cell r="U208">
            <v>1484906</v>
          </cell>
          <cell r="V208">
            <v>219936</v>
          </cell>
          <cell r="AA208">
            <v>10240</v>
          </cell>
          <cell r="AC208">
            <v>6848968</v>
          </cell>
          <cell r="AD208">
            <v>6848968</v>
          </cell>
        </row>
        <row r="209">
          <cell r="B209" t="str">
            <v>SAFE INVEST ROMANIA BROKER DE ASIGURARE S.R.L.</v>
          </cell>
          <cell r="C209">
            <v>1996105</v>
          </cell>
          <cell r="J209">
            <v>74577</v>
          </cell>
          <cell r="K209">
            <v>25685</v>
          </cell>
          <cell r="L209">
            <v>876359</v>
          </cell>
          <cell r="Q209">
            <v>1069562</v>
          </cell>
          <cell r="R209">
            <v>87424</v>
          </cell>
          <cell r="S209">
            <v>13520434</v>
          </cell>
          <cell r="V209">
            <v>139037</v>
          </cell>
          <cell r="X209">
            <v>8418</v>
          </cell>
          <cell r="AA209">
            <v>285097</v>
          </cell>
          <cell r="AB209">
            <v>1996105</v>
          </cell>
          <cell r="AC209">
            <v>16086593</v>
          </cell>
          <cell r="AD209">
            <v>18082698</v>
          </cell>
        </row>
        <row r="210">
          <cell r="B210" t="str">
            <v>SAFETY BROKER DE ASIGURARE S.A.</v>
          </cell>
          <cell r="C210">
            <v>5346419</v>
          </cell>
          <cell r="J210">
            <v>2295760</v>
          </cell>
          <cell r="K210">
            <v>13621706.000000002</v>
          </cell>
          <cell r="L210">
            <v>152782004</v>
          </cell>
          <cell r="M210">
            <v>150919</v>
          </cell>
          <cell r="N210">
            <v>498431</v>
          </cell>
          <cell r="O210">
            <v>497698</v>
          </cell>
          <cell r="P210">
            <v>851780</v>
          </cell>
          <cell r="Q210">
            <v>81236528</v>
          </cell>
          <cell r="R210">
            <v>8316806.0000000009</v>
          </cell>
          <cell r="S210">
            <v>936512093</v>
          </cell>
          <cell r="T210">
            <v>97079</v>
          </cell>
          <cell r="U210">
            <v>38259</v>
          </cell>
          <cell r="V210">
            <v>16596204</v>
          </cell>
          <cell r="W210">
            <v>367064</v>
          </cell>
          <cell r="X210">
            <v>37013100</v>
          </cell>
          <cell r="Y210">
            <v>363172</v>
          </cell>
          <cell r="AA210">
            <v>15619156.999999998</v>
          </cell>
          <cell r="AB210">
            <v>5346419</v>
          </cell>
          <cell r="AC210">
            <v>1266857760</v>
          </cell>
          <cell r="AD210">
            <v>1272204179</v>
          </cell>
        </row>
        <row r="211">
          <cell r="B211" t="str">
            <v>SECONY PROFESIONAL CONSULTING S.R.L.</v>
          </cell>
          <cell r="J211">
            <v>1116</v>
          </cell>
          <cell r="L211">
            <v>269258</v>
          </cell>
          <cell r="Q211">
            <v>219749</v>
          </cell>
          <cell r="S211">
            <v>173244</v>
          </cell>
          <cell r="V211">
            <v>8730</v>
          </cell>
          <cell r="AC211">
            <v>672097</v>
          </cell>
          <cell r="AD211">
            <v>672097</v>
          </cell>
        </row>
        <row r="212">
          <cell r="B212" t="str">
            <v>SELECT AUTOMOTIVE BROKER DE ASIGURARE S.R.L.</v>
          </cell>
          <cell r="C212">
            <v>0</v>
          </cell>
          <cell r="L212">
            <v>2228962</v>
          </cell>
          <cell r="Q212">
            <v>1118257</v>
          </cell>
          <cell r="R212">
            <v>718222</v>
          </cell>
          <cell r="S212">
            <v>519273</v>
          </cell>
          <cell r="V212">
            <v>140369</v>
          </cell>
          <cell r="AA212">
            <v>1868</v>
          </cell>
          <cell r="AB212">
            <v>0</v>
          </cell>
          <cell r="AC212">
            <v>4726951</v>
          </cell>
          <cell r="AD212">
            <v>4726951</v>
          </cell>
        </row>
        <row r="213">
          <cell r="B213" t="str">
            <v>SIS BROKER DE ASIGURARE S.R.L.</v>
          </cell>
          <cell r="J213">
            <v>1105</v>
          </cell>
          <cell r="K213">
            <v>17904</v>
          </cell>
          <cell r="L213">
            <v>978975</v>
          </cell>
          <cell r="P213">
            <v>162879</v>
          </cell>
          <cell r="Q213">
            <v>701168</v>
          </cell>
          <cell r="S213">
            <v>563048</v>
          </cell>
          <cell r="V213">
            <v>96176</v>
          </cell>
          <cell r="AC213">
            <v>2521255</v>
          </cell>
          <cell r="AD213">
            <v>2521255</v>
          </cell>
        </row>
        <row r="214">
          <cell r="B214" t="str">
            <v>STAFF BROKER DE ASIGURARE S.R.L. (FOSTA MEDIATIS BROKER DE ASIGURARE S.R.L.)</v>
          </cell>
          <cell r="C214">
            <v>14172</v>
          </cell>
          <cell r="J214">
            <v>7133</v>
          </cell>
          <cell r="K214">
            <v>24808</v>
          </cell>
          <cell r="L214">
            <v>1101006</v>
          </cell>
          <cell r="N214">
            <v>105405</v>
          </cell>
          <cell r="Q214">
            <v>5745032</v>
          </cell>
          <cell r="R214">
            <v>1832016.0000000002</v>
          </cell>
          <cell r="S214">
            <v>2901159</v>
          </cell>
          <cell r="V214">
            <v>487956.00000000006</v>
          </cell>
          <cell r="X214">
            <v>600</v>
          </cell>
          <cell r="Y214">
            <v>385561</v>
          </cell>
          <cell r="Z214">
            <v>1</v>
          </cell>
          <cell r="AA214">
            <v>50542</v>
          </cell>
          <cell r="AB214">
            <v>14172</v>
          </cell>
          <cell r="AC214">
            <v>12641219</v>
          </cell>
          <cell r="AD214">
            <v>12655391</v>
          </cell>
        </row>
        <row r="215">
          <cell r="B215" t="str">
            <v>STANDARD ASIGURARI - BROKER DE ASIGURARE S.R.L.</v>
          </cell>
          <cell r="K215">
            <v>328111</v>
          </cell>
          <cell r="L215">
            <v>1295159</v>
          </cell>
          <cell r="Q215">
            <v>1093964</v>
          </cell>
          <cell r="S215">
            <v>4451748</v>
          </cell>
          <cell r="V215">
            <v>45613</v>
          </cell>
          <cell r="AC215">
            <v>7214595.0000000009</v>
          </cell>
          <cell r="AD215">
            <v>7214595.0000000009</v>
          </cell>
        </row>
        <row r="216">
          <cell r="B216" t="str">
            <v>START BROKER DE ASIGURARE S.R.L.</v>
          </cell>
          <cell r="C216">
            <v>677</v>
          </cell>
          <cell r="J216">
            <v>633</v>
          </cell>
          <cell r="L216">
            <v>160317</v>
          </cell>
          <cell r="Q216">
            <v>66380</v>
          </cell>
          <cell r="R216">
            <v>3826</v>
          </cell>
          <cell r="S216">
            <v>3030709.0000000005</v>
          </cell>
          <cell r="V216">
            <v>17855</v>
          </cell>
          <cell r="X216">
            <v>5980</v>
          </cell>
          <cell r="AA216">
            <v>29443</v>
          </cell>
          <cell r="AB216">
            <v>677</v>
          </cell>
          <cell r="AC216">
            <v>3315143</v>
          </cell>
          <cell r="AD216">
            <v>3315820.0000000005</v>
          </cell>
        </row>
        <row r="217">
          <cell r="B217" t="str">
            <v>STEIN BESTASIG INSURANCE BROKER S.R.L. (ANTERIOR STEIN INSURANCE BROKER S.R.L.)</v>
          </cell>
          <cell r="C217">
            <v>90708</v>
          </cell>
          <cell r="J217">
            <v>24417.999999999996</v>
          </cell>
          <cell r="K217">
            <v>1553703</v>
          </cell>
          <cell r="L217">
            <v>2366702</v>
          </cell>
          <cell r="M217">
            <v>179483</v>
          </cell>
          <cell r="O217">
            <v>91507</v>
          </cell>
          <cell r="P217">
            <v>38</v>
          </cell>
          <cell r="Q217">
            <v>10438054</v>
          </cell>
          <cell r="R217">
            <v>1477628</v>
          </cell>
          <cell r="S217">
            <v>7090050</v>
          </cell>
          <cell r="V217">
            <v>1644641.9999999998</v>
          </cell>
          <cell r="X217">
            <v>706989</v>
          </cell>
          <cell r="Y217">
            <v>1819</v>
          </cell>
          <cell r="AA217">
            <v>141486</v>
          </cell>
          <cell r="AB217">
            <v>90708</v>
          </cell>
          <cell r="AC217">
            <v>25716519</v>
          </cell>
          <cell r="AD217">
            <v>25807226.999999996</v>
          </cell>
        </row>
        <row r="218">
          <cell r="B218" t="str">
            <v>STELLAR RE INTERMEDIARIES - BROKER DE ASIGURARE - REASIGURARE S.R.L.</v>
          </cell>
          <cell r="J218">
            <v>1363</v>
          </cell>
          <cell r="K218">
            <v>20764</v>
          </cell>
          <cell r="L218">
            <v>260049</v>
          </cell>
          <cell r="P218">
            <v>46314</v>
          </cell>
          <cell r="Q218">
            <v>2632568</v>
          </cell>
          <cell r="R218">
            <v>221690</v>
          </cell>
          <cell r="S218">
            <v>1237048</v>
          </cell>
          <cell r="V218">
            <v>1135149</v>
          </cell>
          <cell r="X218">
            <v>645211</v>
          </cell>
          <cell r="Y218">
            <v>353</v>
          </cell>
          <cell r="AC218">
            <v>6200509</v>
          </cell>
          <cell r="AD218">
            <v>6200509</v>
          </cell>
        </row>
        <row r="219">
          <cell r="B219" t="str">
            <v>TEAHA ASIGURARI - BROKER DE ASIGURARE S.R.L.</v>
          </cell>
          <cell r="J219">
            <v>103</v>
          </cell>
          <cell r="L219">
            <v>89416</v>
          </cell>
          <cell r="Q219">
            <v>51461</v>
          </cell>
          <cell r="S219">
            <v>322953</v>
          </cell>
          <cell r="V219">
            <v>10530</v>
          </cell>
          <cell r="AA219">
            <v>5918</v>
          </cell>
          <cell r="AC219">
            <v>480381</v>
          </cell>
          <cell r="AD219">
            <v>480381</v>
          </cell>
        </row>
        <row r="220">
          <cell r="B220" t="str">
            <v>TITAN BROKER DE ASIGURARE S.R.L.</v>
          </cell>
          <cell r="C220">
            <v>42612</v>
          </cell>
          <cell r="J220">
            <v>37579</v>
          </cell>
          <cell r="K220">
            <v>103517.99999999999</v>
          </cell>
          <cell r="L220">
            <v>3337684.9999999995</v>
          </cell>
          <cell r="O220">
            <v>1636</v>
          </cell>
          <cell r="P220">
            <v>846</v>
          </cell>
          <cell r="Q220">
            <v>2553804</v>
          </cell>
          <cell r="R220">
            <v>19658</v>
          </cell>
          <cell r="S220">
            <v>39622264</v>
          </cell>
          <cell r="U220">
            <v>5016</v>
          </cell>
          <cell r="V220">
            <v>224415</v>
          </cell>
          <cell r="X220">
            <v>1170494</v>
          </cell>
          <cell r="AA220">
            <v>325081</v>
          </cell>
          <cell r="AB220">
            <v>42612</v>
          </cell>
          <cell r="AC220">
            <v>47401996</v>
          </cell>
          <cell r="AD220">
            <v>47444608</v>
          </cell>
        </row>
        <row r="221">
          <cell r="B221" t="str">
            <v>TOP INSURANCE CONSULTING BROKER DE ASIGURARE - REASIGURARE S.R.L.</v>
          </cell>
          <cell r="C221">
            <v>986</v>
          </cell>
          <cell r="J221">
            <v>13695.000000000002</v>
          </cell>
          <cell r="L221">
            <v>612596</v>
          </cell>
          <cell r="Q221">
            <v>180870</v>
          </cell>
          <cell r="S221">
            <v>822999.99999999988</v>
          </cell>
          <cell r="V221">
            <v>251111</v>
          </cell>
          <cell r="X221">
            <v>5950</v>
          </cell>
          <cell r="AB221">
            <v>986</v>
          </cell>
          <cell r="AC221">
            <v>1887222</v>
          </cell>
          <cell r="AD221">
            <v>1888208</v>
          </cell>
        </row>
        <row r="222">
          <cell r="B222" t="str">
            <v>TOTAL ASIG - BROKER DE ASIGURARE-REASIGURARE S.R.L.</v>
          </cell>
          <cell r="C222">
            <v>2694</v>
          </cell>
          <cell r="E222">
            <v>8400</v>
          </cell>
          <cell r="J222">
            <v>1386</v>
          </cell>
          <cell r="L222">
            <v>226549</v>
          </cell>
          <cell r="P222">
            <v>19441</v>
          </cell>
          <cell r="Q222">
            <v>259080.99999999997</v>
          </cell>
          <cell r="S222">
            <v>829999</v>
          </cell>
          <cell r="V222">
            <v>74617</v>
          </cell>
          <cell r="AA222">
            <v>22413</v>
          </cell>
          <cell r="AB222">
            <v>11094</v>
          </cell>
          <cell r="AC222">
            <v>1433486</v>
          </cell>
          <cell r="AD222">
            <v>1444580</v>
          </cell>
        </row>
        <row r="223">
          <cell r="B223" t="str">
            <v>TOYO MOTOR BROKER DE ASIGURARE S.R.L.</v>
          </cell>
          <cell r="C223">
            <v>0</v>
          </cell>
          <cell r="J223">
            <v>33317</v>
          </cell>
          <cell r="K223">
            <v>0</v>
          </cell>
          <cell r="L223">
            <v>11611486</v>
          </cell>
          <cell r="N223">
            <v>1566599</v>
          </cell>
          <cell r="P223">
            <v>0</v>
          </cell>
          <cell r="Q223">
            <v>172964</v>
          </cell>
          <cell r="R223">
            <v>147626</v>
          </cell>
          <cell r="S223">
            <v>5802252</v>
          </cell>
          <cell r="T223">
            <v>10077</v>
          </cell>
          <cell r="V223">
            <v>28769.999999999996</v>
          </cell>
          <cell r="X223">
            <v>29768</v>
          </cell>
          <cell r="Y223">
            <v>0</v>
          </cell>
          <cell r="AA223">
            <v>1343</v>
          </cell>
          <cell r="AB223">
            <v>0</v>
          </cell>
          <cell r="AC223">
            <v>19404202</v>
          </cell>
          <cell r="AD223">
            <v>19404202</v>
          </cell>
        </row>
        <row r="224">
          <cell r="B224" t="str">
            <v>TRANSILVANIA BROKER DE ASIGURARE S.A.</v>
          </cell>
          <cell r="C224">
            <v>1782044.0000000002</v>
          </cell>
          <cell r="E224">
            <v>2394457</v>
          </cell>
          <cell r="J224">
            <v>861939</v>
          </cell>
          <cell r="K224">
            <v>7268663</v>
          </cell>
          <cell r="L224">
            <v>72369076</v>
          </cell>
          <cell r="M224">
            <v>336436</v>
          </cell>
          <cell r="N224">
            <v>32353</v>
          </cell>
          <cell r="O224">
            <v>850106</v>
          </cell>
          <cell r="P224">
            <v>347233</v>
          </cell>
          <cell r="Q224">
            <v>46129960</v>
          </cell>
          <cell r="R224">
            <v>18559275</v>
          </cell>
          <cell r="S224">
            <v>532754541</v>
          </cell>
          <cell r="T224">
            <v>3500</v>
          </cell>
          <cell r="U224">
            <v>232687</v>
          </cell>
          <cell r="V224">
            <v>10711566</v>
          </cell>
          <cell r="W224">
            <v>320794</v>
          </cell>
          <cell r="X224">
            <v>12794383</v>
          </cell>
          <cell r="Y224">
            <v>225207.00000000003</v>
          </cell>
          <cell r="AA224">
            <v>6336601.0000000009</v>
          </cell>
          <cell r="AB224">
            <v>4176501</v>
          </cell>
          <cell r="AC224">
            <v>710134320</v>
          </cell>
          <cell r="AD224">
            <v>714310821</v>
          </cell>
        </row>
        <row r="225">
          <cell r="B225" t="str">
            <v>TRANSILVANIA MAXIMA-BROKER DE ASIGURARE SRL</v>
          </cell>
          <cell r="J225">
            <v>743</v>
          </cell>
          <cell r="L225">
            <v>16015.000000000002</v>
          </cell>
          <cell r="Q225">
            <v>11645</v>
          </cell>
          <cell r="S225">
            <v>1483103</v>
          </cell>
          <cell r="V225">
            <v>2774</v>
          </cell>
          <cell r="AA225">
            <v>16950</v>
          </cell>
          <cell r="AC225">
            <v>1531230</v>
          </cell>
          <cell r="AD225">
            <v>1531230</v>
          </cell>
        </row>
        <row r="226">
          <cell r="B226" t="str">
            <v>TRANSPORT BROKER DE ASIGURARE S.R.L.</v>
          </cell>
          <cell r="C226">
            <v>1016</v>
          </cell>
          <cell r="J226">
            <v>1026</v>
          </cell>
          <cell r="K226">
            <v>22990</v>
          </cell>
          <cell r="L226">
            <v>121892</v>
          </cell>
          <cell r="Q226">
            <v>54262</v>
          </cell>
          <cell r="R226">
            <v>3405</v>
          </cell>
          <cell r="S226">
            <v>1693306</v>
          </cell>
          <cell r="V226">
            <v>27673</v>
          </cell>
          <cell r="W226">
            <v>289</v>
          </cell>
          <cell r="X226">
            <v>62760</v>
          </cell>
          <cell r="AA226">
            <v>12648.999999999998</v>
          </cell>
          <cell r="AB226">
            <v>1016</v>
          </cell>
          <cell r="AC226">
            <v>2000251.9999999998</v>
          </cell>
          <cell r="AD226">
            <v>2001268</v>
          </cell>
        </row>
        <row r="227">
          <cell r="B227" t="str">
            <v>TRINITY &amp; RADACINI &amp; CBASIG GRUP – BROKER DE ASIGURARE S.R.L.</v>
          </cell>
          <cell r="C227">
            <v>3278</v>
          </cell>
          <cell r="J227">
            <v>1423</v>
          </cell>
          <cell r="K227">
            <v>1331</v>
          </cell>
          <cell r="L227">
            <v>1841596</v>
          </cell>
          <cell r="N227">
            <v>37620</v>
          </cell>
          <cell r="P227">
            <v>14760</v>
          </cell>
          <cell r="Q227">
            <v>244523</v>
          </cell>
          <cell r="R227">
            <v>399722.99999999994</v>
          </cell>
          <cell r="S227">
            <v>2676072</v>
          </cell>
          <cell r="V227">
            <v>91700</v>
          </cell>
          <cell r="X227">
            <v>9610</v>
          </cell>
          <cell r="Y227">
            <v>7081</v>
          </cell>
          <cell r="AA227">
            <v>52285</v>
          </cell>
          <cell r="AB227">
            <v>3278</v>
          </cell>
          <cell r="AC227">
            <v>5377724</v>
          </cell>
          <cell r="AD227">
            <v>5381002</v>
          </cell>
        </row>
        <row r="228">
          <cell r="B228" t="str">
            <v>TRUST - ASIG BROKER DE ASIGURARE S.R.L.</v>
          </cell>
          <cell r="C228">
            <v>26760</v>
          </cell>
          <cell r="J228">
            <v>6650</v>
          </cell>
          <cell r="L228">
            <v>196281</v>
          </cell>
          <cell r="P228">
            <v>8615</v>
          </cell>
          <cell r="Q228">
            <v>210626</v>
          </cell>
          <cell r="R228">
            <v>1216798</v>
          </cell>
          <cell r="S228">
            <v>1617045</v>
          </cell>
          <cell r="V228">
            <v>18449</v>
          </cell>
          <cell r="AA228">
            <v>13496</v>
          </cell>
          <cell r="AB228">
            <v>26760</v>
          </cell>
          <cell r="AC228">
            <v>3287960</v>
          </cell>
          <cell r="AD228">
            <v>3314720</v>
          </cell>
        </row>
        <row r="229">
          <cell r="B229" t="str">
            <v>TRUST BROKERS BROKER DE ASIGURARE S.R.L.</v>
          </cell>
          <cell r="C229">
            <v>117410.00000000001</v>
          </cell>
          <cell r="D229">
            <v>715</v>
          </cell>
          <cell r="J229">
            <v>237218</v>
          </cell>
          <cell r="K229">
            <v>274159</v>
          </cell>
          <cell r="L229">
            <v>18488588</v>
          </cell>
          <cell r="N229">
            <v>1730206.0000000002</v>
          </cell>
          <cell r="P229">
            <v>32943</v>
          </cell>
          <cell r="Q229">
            <v>2036736</v>
          </cell>
          <cell r="R229">
            <v>276142</v>
          </cell>
          <cell r="S229">
            <v>17837068</v>
          </cell>
          <cell r="V229">
            <v>891759</v>
          </cell>
          <cell r="W229">
            <v>152023</v>
          </cell>
          <cell r="X229">
            <v>1565060.9999999998</v>
          </cell>
          <cell r="AA229">
            <v>94557</v>
          </cell>
          <cell r="AB229">
            <v>118125</v>
          </cell>
          <cell r="AC229">
            <v>43616460</v>
          </cell>
          <cell r="AD229">
            <v>43734585</v>
          </cell>
        </row>
        <row r="230">
          <cell r="B230" t="str">
            <v>TRYGON BROKER DE ASIGURARE S.R.L.</v>
          </cell>
          <cell r="C230">
            <v>12128.999999999998</v>
          </cell>
          <cell r="J230">
            <v>780</v>
          </cell>
          <cell r="K230">
            <v>35211</v>
          </cell>
          <cell r="L230">
            <v>998077</v>
          </cell>
          <cell r="P230">
            <v>620</v>
          </cell>
          <cell r="Q230">
            <v>272916</v>
          </cell>
          <cell r="R230">
            <v>1681</v>
          </cell>
          <cell r="S230">
            <v>768874</v>
          </cell>
          <cell r="V230">
            <v>44738</v>
          </cell>
          <cell r="Y230">
            <v>597</v>
          </cell>
          <cell r="AA230">
            <v>25928</v>
          </cell>
          <cell r="AB230">
            <v>12128.999999999998</v>
          </cell>
          <cell r="AC230">
            <v>2149422</v>
          </cell>
          <cell r="AD230">
            <v>2161551</v>
          </cell>
        </row>
        <row r="231">
          <cell r="B231" t="str">
            <v>UNICREDIT INSURANCE BROKER S.R.L.</v>
          </cell>
          <cell r="C231">
            <v>139244</v>
          </cell>
          <cell r="J231">
            <v>12840.999999999998</v>
          </cell>
          <cell r="K231">
            <v>1404</v>
          </cell>
          <cell r="L231">
            <v>202864517</v>
          </cell>
          <cell r="M231">
            <v>967103</v>
          </cell>
          <cell r="N231">
            <v>25679</v>
          </cell>
          <cell r="O231">
            <v>2929</v>
          </cell>
          <cell r="P231">
            <v>413051.00000000006</v>
          </cell>
          <cell r="Q231">
            <v>4763552</v>
          </cell>
          <cell r="R231">
            <v>20965699</v>
          </cell>
          <cell r="S231">
            <v>80771385</v>
          </cell>
          <cell r="V231">
            <v>710823</v>
          </cell>
          <cell r="W231">
            <v>57758.999999999993</v>
          </cell>
          <cell r="X231">
            <v>15315.000000000002</v>
          </cell>
          <cell r="Y231">
            <v>1532142</v>
          </cell>
          <cell r="AA231">
            <v>52947</v>
          </cell>
          <cell r="AB231">
            <v>139244</v>
          </cell>
          <cell r="AC231">
            <v>313157146</v>
          </cell>
          <cell r="AD231">
            <v>313296390</v>
          </cell>
        </row>
        <row r="232">
          <cell r="B232" t="str">
            <v>UNION CONSULTING - BROKER DE ASIGURARE S.R.L.</v>
          </cell>
          <cell r="C232">
            <v>18199</v>
          </cell>
          <cell r="J232">
            <v>7835</v>
          </cell>
          <cell r="K232">
            <v>81289</v>
          </cell>
          <cell r="L232">
            <v>317909</v>
          </cell>
          <cell r="Q232">
            <v>344923</v>
          </cell>
          <cell r="R232">
            <v>110944</v>
          </cell>
          <cell r="S232">
            <v>6117930.0000000009</v>
          </cell>
          <cell r="V232">
            <v>109097</v>
          </cell>
          <cell r="X232">
            <v>104053.00000000001</v>
          </cell>
          <cell r="Y232">
            <v>985</v>
          </cell>
          <cell r="AA232">
            <v>81198</v>
          </cell>
          <cell r="AB232">
            <v>18199</v>
          </cell>
          <cell r="AC232">
            <v>7276163</v>
          </cell>
          <cell r="AD232">
            <v>7294362</v>
          </cell>
        </row>
        <row r="233">
          <cell r="B233" t="str">
            <v>VECTOR BROKER DE ASIGURARE - REASIGURARE S.R.L.</v>
          </cell>
          <cell r="C233">
            <v>42050</v>
          </cell>
          <cell r="E233">
            <v>198</v>
          </cell>
          <cell r="J233">
            <v>116477.99999999999</v>
          </cell>
          <cell r="K233">
            <v>117172</v>
          </cell>
          <cell r="L233">
            <v>12135187</v>
          </cell>
          <cell r="N233">
            <v>55150</v>
          </cell>
          <cell r="O233">
            <v>1585</v>
          </cell>
          <cell r="P233">
            <v>340768</v>
          </cell>
          <cell r="Q233">
            <v>4513751</v>
          </cell>
          <cell r="R233">
            <v>2836054</v>
          </cell>
          <cell r="S233">
            <v>41039861</v>
          </cell>
          <cell r="T233">
            <v>1991</v>
          </cell>
          <cell r="V233">
            <v>848180</v>
          </cell>
          <cell r="X233">
            <v>924535</v>
          </cell>
          <cell r="Y233">
            <v>7288</v>
          </cell>
          <cell r="AA233">
            <v>677541</v>
          </cell>
          <cell r="AB233">
            <v>42248</v>
          </cell>
          <cell r="AC233">
            <v>63615541</v>
          </cell>
          <cell r="AD233">
            <v>63657789</v>
          </cell>
        </row>
        <row r="234">
          <cell r="B234" t="str">
            <v>VERASIG BROKER DE ASIGURARE SRL</v>
          </cell>
          <cell r="C234">
            <v>9684</v>
          </cell>
          <cell r="J234">
            <v>50758.999999999993</v>
          </cell>
          <cell r="K234">
            <v>116976</v>
          </cell>
          <cell r="L234">
            <v>2882130</v>
          </cell>
          <cell r="N234">
            <v>226882.99999999997</v>
          </cell>
          <cell r="O234">
            <v>2636076</v>
          </cell>
          <cell r="P234">
            <v>481044.00000000006</v>
          </cell>
          <cell r="Q234">
            <v>1759606</v>
          </cell>
          <cell r="R234">
            <v>614973</v>
          </cell>
          <cell r="S234">
            <v>7055351</v>
          </cell>
          <cell r="T234">
            <v>3484</v>
          </cell>
          <cell r="U234">
            <v>1226720</v>
          </cell>
          <cell r="V234">
            <v>603049</v>
          </cell>
          <cell r="X234">
            <v>372833</v>
          </cell>
          <cell r="Y234">
            <v>13372.999999999998</v>
          </cell>
          <cell r="Z234">
            <v>34</v>
          </cell>
          <cell r="AA234">
            <v>147896</v>
          </cell>
          <cell r="AB234">
            <v>9684</v>
          </cell>
          <cell r="AC234">
            <v>18191187</v>
          </cell>
          <cell r="AD234">
            <v>18200871</v>
          </cell>
        </row>
        <row r="235">
          <cell r="B235" t="str">
            <v>VERBITA-BROKER DE ASIGURARE S.R.L.</v>
          </cell>
          <cell r="L235">
            <v>1115161</v>
          </cell>
          <cell r="Q235">
            <v>108380</v>
          </cell>
          <cell r="S235">
            <v>1273993</v>
          </cell>
          <cell r="V235">
            <v>56531</v>
          </cell>
          <cell r="AA235">
            <v>6570</v>
          </cell>
          <cell r="AC235">
            <v>2560635</v>
          </cell>
          <cell r="AD235">
            <v>2560635</v>
          </cell>
        </row>
        <row r="236">
          <cell r="B236" t="str">
            <v>VERTICAL ASSURANCE BROKER DE ASIGURARE S.R.L.</v>
          </cell>
          <cell r="C236">
            <v>20922</v>
          </cell>
          <cell r="J236">
            <v>9055</v>
          </cell>
          <cell r="K236">
            <v>70451</v>
          </cell>
          <cell r="L236">
            <v>2313251</v>
          </cell>
          <cell r="P236">
            <v>13532</v>
          </cell>
          <cell r="Q236">
            <v>1121876</v>
          </cell>
          <cell r="R236">
            <v>0</v>
          </cell>
          <cell r="S236">
            <v>7727703</v>
          </cell>
          <cell r="V236">
            <v>563285</v>
          </cell>
          <cell r="X236">
            <v>36962</v>
          </cell>
          <cell r="AA236">
            <v>218165</v>
          </cell>
          <cell r="AB236">
            <v>20922</v>
          </cell>
          <cell r="AC236">
            <v>12074280</v>
          </cell>
          <cell r="AD236">
            <v>12095202</v>
          </cell>
        </row>
        <row r="237">
          <cell r="B237" t="str">
            <v>VITAL BROKER DE ASIGURARE SI REASIGURARE SRL</v>
          </cell>
          <cell r="C237">
            <v>58723</v>
          </cell>
          <cell r="J237">
            <v>5333</v>
          </cell>
          <cell r="K237">
            <v>1827</v>
          </cell>
          <cell r="L237">
            <v>2192913</v>
          </cell>
          <cell r="P237">
            <v>148741</v>
          </cell>
          <cell r="Q237">
            <v>785655</v>
          </cell>
          <cell r="S237">
            <v>5341589</v>
          </cell>
          <cell r="V237">
            <v>127388</v>
          </cell>
          <cell r="X237">
            <v>107962</v>
          </cell>
          <cell r="AA237">
            <v>77411</v>
          </cell>
          <cell r="AB237">
            <v>58723</v>
          </cell>
          <cell r="AC237">
            <v>8788819</v>
          </cell>
          <cell r="AD237">
            <v>8847542</v>
          </cell>
        </row>
        <row r="238">
          <cell r="B238" t="str">
            <v>VIVA BROKER DE ASIGURARE-REASIGURARE S.R.L.</v>
          </cell>
          <cell r="C238">
            <v>402253</v>
          </cell>
          <cell r="E238">
            <v>920</v>
          </cell>
          <cell r="J238">
            <v>12227.000000000002</v>
          </cell>
          <cell r="K238">
            <v>1531705</v>
          </cell>
          <cell r="L238">
            <v>1066767</v>
          </cell>
          <cell r="O238">
            <v>5200</v>
          </cell>
          <cell r="P238">
            <v>25649.999999999996</v>
          </cell>
          <cell r="Q238">
            <v>1681719</v>
          </cell>
          <cell r="R238">
            <v>480413</v>
          </cell>
          <cell r="S238">
            <v>853124</v>
          </cell>
          <cell r="V238">
            <v>496435</v>
          </cell>
          <cell r="X238">
            <v>5400</v>
          </cell>
          <cell r="Y238">
            <v>91338</v>
          </cell>
          <cell r="AA238">
            <v>11584</v>
          </cell>
          <cell r="AB238">
            <v>403173</v>
          </cell>
          <cell r="AC238">
            <v>6261562</v>
          </cell>
          <cell r="AD238">
            <v>6664735</v>
          </cell>
        </row>
        <row r="239">
          <cell r="B239" t="str">
            <v>VLT EXPERT BROKER DE ASIGURARE SRL</v>
          </cell>
          <cell r="C239">
            <v>2321</v>
          </cell>
          <cell r="J239">
            <v>831</v>
          </cell>
          <cell r="L239">
            <v>251746.99999999997</v>
          </cell>
          <cell r="Q239">
            <v>469086.99999999994</v>
          </cell>
          <cell r="S239">
            <v>441267</v>
          </cell>
          <cell r="V239">
            <v>17179</v>
          </cell>
          <cell r="X239">
            <v>800</v>
          </cell>
          <cell r="AA239">
            <v>17497</v>
          </cell>
          <cell r="AB239">
            <v>2321</v>
          </cell>
          <cell r="AC239">
            <v>1198408</v>
          </cell>
          <cell r="AD239">
            <v>1200729</v>
          </cell>
        </row>
        <row r="240">
          <cell r="B240" t="str">
            <v>W BROKER DE ASIGURARE-REASIGURARE SRL</v>
          </cell>
          <cell r="J240">
            <v>12174</v>
          </cell>
          <cell r="K240">
            <v>259590</v>
          </cell>
          <cell r="L240">
            <v>6547274</v>
          </cell>
          <cell r="P240">
            <v>628467</v>
          </cell>
          <cell r="Q240">
            <v>1866132</v>
          </cell>
          <cell r="R240">
            <v>74245</v>
          </cell>
          <cell r="S240">
            <v>1099924</v>
          </cell>
          <cell r="V240">
            <v>177886</v>
          </cell>
          <cell r="AA240">
            <v>22283</v>
          </cell>
          <cell r="AC240">
            <v>10687975</v>
          </cell>
          <cell r="AD240">
            <v>10687975</v>
          </cell>
        </row>
        <row r="241">
          <cell r="B241" t="str">
            <v>WESTACO BROKER DE ASIGURARE S.R.L.</v>
          </cell>
          <cell r="K241">
            <v>955</v>
          </cell>
          <cell r="L241">
            <v>17718</v>
          </cell>
          <cell r="Q241">
            <v>4635</v>
          </cell>
          <cell r="S241">
            <v>92591</v>
          </cell>
          <cell r="V241">
            <v>1498</v>
          </cell>
          <cell r="AC241">
            <v>117397.00000000001</v>
          </cell>
          <cell r="AD241">
            <v>117397.00000000001</v>
          </cell>
        </row>
        <row r="242">
          <cell r="B242" t="str">
            <v>WILLIS TOWERS WATSON ROMANIA-BROKER DE ASIGURARE REASIGURARE S.R.L.</v>
          </cell>
          <cell r="C242">
            <v>7564721.9999999991</v>
          </cell>
          <cell r="J242">
            <v>2366059</v>
          </cell>
          <cell r="K242">
            <v>34739451</v>
          </cell>
          <cell r="L242">
            <v>4125829</v>
          </cell>
          <cell r="P242">
            <v>459621</v>
          </cell>
          <cell r="Q242">
            <v>40946467</v>
          </cell>
          <cell r="S242">
            <v>5664138</v>
          </cell>
          <cell r="V242">
            <v>3162783</v>
          </cell>
          <cell r="W242">
            <v>3275562</v>
          </cell>
          <cell r="X242">
            <v>28591</v>
          </cell>
          <cell r="AB242">
            <v>7564721.9999999991</v>
          </cell>
          <cell r="AC242">
            <v>94768501</v>
          </cell>
          <cell r="AD242">
            <v>102333223</v>
          </cell>
        </row>
        <row r="243">
          <cell r="B243" t="str">
            <v>WILSON INSURANCE BROKER S.R.L.</v>
          </cell>
          <cell r="J243">
            <v>107812</v>
          </cell>
          <cell r="K243">
            <v>26829</v>
          </cell>
          <cell r="L243">
            <v>292322</v>
          </cell>
          <cell r="Q243">
            <v>2347194</v>
          </cell>
          <cell r="S243">
            <v>44864999</v>
          </cell>
          <cell r="V243">
            <v>925080</v>
          </cell>
          <cell r="AA243">
            <v>2124767</v>
          </cell>
          <cell r="AC243">
            <v>50689002.999999993</v>
          </cell>
          <cell r="AD243">
            <v>50689002.999999993</v>
          </cell>
        </row>
        <row r="244">
          <cell r="B244" t="str">
            <v>WISE INSURANCE BROKERS S.R.L.</v>
          </cell>
          <cell r="J244">
            <v>4746</v>
          </cell>
          <cell r="L244">
            <v>204552</v>
          </cell>
          <cell r="Q244">
            <v>511205</v>
          </cell>
          <cell r="R244">
            <v>2753</v>
          </cell>
          <cell r="S244">
            <v>1449670</v>
          </cell>
          <cell r="V244">
            <v>9548</v>
          </cell>
          <cell r="X244">
            <v>5537</v>
          </cell>
          <cell r="Y244">
            <v>398</v>
          </cell>
          <cell r="AA244">
            <v>16684</v>
          </cell>
          <cell r="AC244">
            <v>2205093</v>
          </cell>
          <cell r="AD244">
            <v>2205093</v>
          </cell>
        </row>
        <row r="245">
          <cell r="B245" t="str">
            <v>YORK - BROKER DE ASIGURARE-REASIGURARE S.R.L.</v>
          </cell>
          <cell r="J245">
            <v>3643</v>
          </cell>
          <cell r="K245">
            <v>15872.999999999998</v>
          </cell>
          <cell r="L245">
            <v>1053052</v>
          </cell>
          <cell r="P245">
            <v>2866</v>
          </cell>
          <cell r="Q245">
            <v>377617</v>
          </cell>
          <cell r="S245">
            <v>3967231.9999999995</v>
          </cell>
          <cell r="V245">
            <v>190790</v>
          </cell>
          <cell r="AA245">
            <v>63660.000000000007</v>
          </cell>
          <cell r="AC245">
            <v>5674733</v>
          </cell>
          <cell r="AD245">
            <v>5674733</v>
          </cell>
        </row>
        <row r="246">
          <cell r="B246" t="str">
            <v>Z&amp;A ASIGURARI - BROKER DE ASIGURARE S.R.L.</v>
          </cell>
          <cell r="C246">
            <v>8710</v>
          </cell>
          <cell r="S246">
            <v>3548698.9999999995</v>
          </cell>
          <cell r="AB246">
            <v>8710</v>
          </cell>
          <cell r="AC246">
            <v>3548698.9999999995</v>
          </cell>
          <cell r="AD246">
            <v>3557409</v>
          </cell>
        </row>
        <row r="247">
          <cell r="B247" t="str">
            <v>Total</v>
          </cell>
          <cell r="C247">
            <v>241304131.00000003</v>
          </cell>
          <cell r="D247">
            <v>11079</v>
          </cell>
          <cell r="E247">
            <v>171966564</v>
          </cell>
          <cell r="F247">
            <v>8881</v>
          </cell>
          <cell r="J247">
            <v>42474585</v>
          </cell>
          <cell r="K247">
            <v>527057169</v>
          </cell>
          <cell r="L247">
            <v>2435089006</v>
          </cell>
          <cell r="M247">
            <v>5306700</v>
          </cell>
          <cell r="N247">
            <v>36554327</v>
          </cell>
          <cell r="O247">
            <v>14570450.999999998</v>
          </cell>
          <cell r="P247">
            <v>24115423</v>
          </cell>
          <cell r="Q247">
            <v>828004379</v>
          </cell>
          <cell r="R247">
            <v>424477401.99999994</v>
          </cell>
          <cell r="S247">
            <v>6300957883</v>
          </cell>
          <cell r="T247">
            <v>3499572</v>
          </cell>
          <cell r="U247">
            <v>6553799</v>
          </cell>
          <cell r="V247">
            <v>284131344</v>
          </cell>
          <cell r="W247">
            <v>54477041</v>
          </cell>
          <cell r="X247">
            <v>192004110</v>
          </cell>
          <cell r="Y247">
            <v>23555461</v>
          </cell>
          <cell r="Z247">
            <v>184649</v>
          </cell>
          <cell r="AA247">
            <v>86748023</v>
          </cell>
          <cell r="AB247">
            <v>413290655.00000006</v>
          </cell>
          <cell r="AC247">
            <v>11289761324</v>
          </cell>
          <cell r="AD247">
            <v>11703051979</v>
          </cell>
        </row>
      </sheetData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2"/>
  <sheetViews>
    <sheetView workbookViewId="0">
      <selection activeCell="L15" sqref="L15"/>
    </sheetView>
  </sheetViews>
  <sheetFormatPr defaultRowHeight="14.4" x14ac:dyDescent="0.3"/>
  <cols>
    <col min="3" max="7" width="15.33203125" bestFit="1" customWidth="1"/>
  </cols>
  <sheetData>
    <row r="2" spans="3:7" x14ac:dyDescent="0.3">
      <c r="C2" s="7" t="s">
        <v>449</v>
      </c>
    </row>
    <row r="4" spans="3:7" x14ac:dyDescent="0.3">
      <c r="D4" s="251" t="s">
        <v>507</v>
      </c>
      <c r="E4" s="251" t="s">
        <v>508</v>
      </c>
      <c r="F4" s="251" t="s">
        <v>509</v>
      </c>
      <c r="G4" s="251" t="s">
        <v>510</v>
      </c>
    </row>
    <row r="5" spans="3:7" x14ac:dyDescent="0.3">
      <c r="C5" s="2" t="s">
        <v>1</v>
      </c>
      <c r="D5" s="4">
        <v>3946888713</v>
      </c>
      <c r="E5" s="4">
        <v>3889726824</v>
      </c>
      <c r="F5" s="4">
        <v>4145384593.249999</v>
      </c>
      <c r="G5" s="4">
        <v>4511345882.5100002</v>
      </c>
    </row>
    <row r="6" spans="3:7" x14ac:dyDescent="0.3">
      <c r="C6" s="2" t="s">
        <v>2</v>
      </c>
      <c r="D6" s="4">
        <v>793836141</v>
      </c>
      <c r="E6" s="4">
        <v>887631427</v>
      </c>
      <c r="F6" s="4">
        <v>1054543497.9999999</v>
      </c>
      <c r="G6" s="4">
        <v>1320256005</v>
      </c>
    </row>
    <row r="7" spans="3:7" x14ac:dyDescent="0.3">
      <c r="C7" s="2" t="s">
        <v>3</v>
      </c>
      <c r="D7" s="5">
        <v>4740724854</v>
      </c>
      <c r="E7" s="5">
        <v>4777358251</v>
      </c>
      <c r="F7" s="5">
        <v>5199928091.249999</v>
      </c>
      <c r="G7" s="5">
        <v>5831601887.5100002</v>
      </c>
    </row>
    <row r="8" spans="3:7" x14ac:dyDescent="0.3">
      <c r="C8" s="2" t="s">
        <v>4</v>
      </c>
      <c r="D8" s="6">
        <v>0.83254962786330056</v>
      </c>
      <c r="E8" s="6">
        <v>0.81420036338823865</v>
      </c>
      <c r="F8" s="6">
        <v>0.79720036902539149</v>
      </c>
      <c r="G8" s="6">
        <v>0.7736032002068427</v>
      </c>
    </row>
    <row r="9" spans="3:7" x14ac:dyDescent="0.3">
      <c r="C9" s="2" t="s">
        <v>5</v>
      </c>
      <c r="D9" s="6">
        <v>0.16745037213669942</v>
      </c>
      <c r="E9" s="6">
        <v>0.18579963661176141</v>
      </c>
      <c r="F9" s="6">
        <v>0.20279963097460846</v>
      </c>
      <c r="G9" s="6">
        <v>0.22639679979315736</v>
      </c>
    </row>
    <row r="11" spans="3:7" x14ac:dyDescent="0.3">
      <c r="C11" s="8" t="s">
        <v>6</v>
      </c>
    </row>
    <row r="12" spans="3:7" x14ac:dyDescent="0.3">
      <c r="C12" s="8" t="s">
        <v>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0"/>
  <sheetViews>
    <sheetView workbookViewId="0">
      <selection activeCell="D4" sqref="D4:G7"/>
    </sheetView>
  </sheetViews>
  <sheetFormatPr defaultRowHeight="14.4" x14ac:dyDescent="0.3"/>
  <cols>
    <col min="4" max="7" width="10.109375" bestFit="1" customWidth="1"/>
    <col min="13" max="16" width="10.109375" bestFit="1" customWidth="1"/>
  </cols>
  <sheetData>
    <row r="2" spans="3:16" x14ac:dyDescent="0.3">
      <c r="C2" s="9" t="s">
        <v>452</v>
      </c>
    </row>
    <row r="4" spans="3:16" x14ac:dyDescent="0.3">
      <c r="D4" s="251" t="s">
        <v>507</v>
      </c>
      <c r="E4" s="251" t="s">
        <v>508</v>
      </c>
      <c r="F4" s="251" t="s">
        <v>509</v>
      </c>
      <c r="G4" s="251" t="s">
        <v>510</v>
      </c>
      <c r="M4" s="216"/>
      <c r="N4" s="216"/>
      <c r="O4" s="216"/>
      <c r="P4" s="216"/>
    </row>
    <row r="5" spans="3:16" x14ac:dyDescent="0.3">
      <c r="C5" s="11" t="s">
        <v>1</v>
      </c>
      <c r="D5" s="4">
        <v>14453447</v>
      </c>
      <c r="E5" s="4">
        <v>14804613</v>
      </c>
      <c r="F5" s="4">
        <v>13813122</v>
      </c>
      <c r="G5" s="4">
        <v>15099520</v>
      </c>
      <c r="M5" s="217"/>
      <c r="N5" s="73"/>
      <c r="O5" s="73"/>
      <c r="P5" s="73"/>
    </row>
    <row r="6" spans="3:16" x14ac:dyDescent="0.3">
      <c r="C6" s="11" t="s">
        <v>2</v>
      </c>
      <c r="D6" s="4">
        <v>1706492</v>
      </c>
      <c r="E6" s="4">
        <v>2339767</v>
      </c>
      <c r="F6" s="4">
        <v>2101366</v>
      </c>
      <c r="G6" s="4">
        <v>2286883</v>
      </c>
      <c r="M6" s="73"/>
      <c r="N6" s="73"/>
      <c r="O6" s="73"/>
      <c r="P6" s="73"/>
    </row>
    <row r="7" spans="3:16" x14ac:dyDescent="0.3">
      <c r="C7" s="11" t="s">
        <v>3</v>
      </c>
      <c r="D7" s="17">
        <v>16159939</v>
      </c>
      <c r="E7" s="17">
        <v>17144380</v>
      </c>
      <c r="F7" s="17">
        <v>15914488</v>
      </c>
      <c r="G7" s="17">
        <v>17386403</v>
      </c>
      <c r="M7" s="73"/>
      <c r="N7" s="73"/>
      <c r="O7" s="73"/>
      <c r="P7" s="73"/>
    </row>
    <row r="9" spans="3:16" x14ac:dyDescent="0.3">
      <c r="C9" s="8" t="s">
        <v>6</v>
      </c>
    </row>
    <row r="10" spans="3:16" x14ac:dyDescent="0.3">
      <c r="C10" s="2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8"/>
  <sheetViews>
    <sheetView topLeftCell="B1" workbookViewId="0">
      <selection activeCell="D4" sqref="D4:G25"/>
    </sheetView>
  </sheetViews>
  <sheetFormatPr defaultRowHeight="14.4" x14ac:dyDescent="0.3"/>
  <cols>
    <col min="3" max="3" width="29" customWidth="1"/>
    <col min="4" max="4" width="10.5546875" bestFit="1" customWidth="1"/>
    <col min="5" max="5" width="10.109375" bestFit="1" customWidth="1"/>
    <col min="6" max="7" width="10.5546875" bestFit="1" customWidth="1"/>
    <col min="12" max="14" width="10.109375" bestFit="1" customWidth="1"/>
    <col min="15" max="15" width="10.5546875" bestFit="1" customWidth="1"/>
  </cols>
  <sheetData>
    <row r="2" spans="3:15" x14ac:dyDescent="0.3">
      <c r="C2" s="9" t="s">
        <v>453</v>
      </c>
      <c r="D2" s="22"/>
      <c r="E2" s="22"/>
      <c r="F2" s="22"/>
      <c r="G2" s="22"/>
    </row>
    <row r="4" spans="3:15" x14ac:dyDescent="0.3">
      <c r="C4" s="1" t="s">
        <v>68</v>
      </c>
      <c r="D4" s="251" t="s">
        <v>507</v>
      </c>
      <c r="E4" s="251" t="s">
        <v>508</v>
      </c>
      <c r="F4" s="251" t="s">
        <v>509</v>
      </c>
      <c r="G4" s="251" t="s">
        <v>510</v>
      </c>
      <c r="L4" s="216"/>
      <c r="M4" s="216"/>
      <c r="N4" s="216"/>
      <c r="O4" s="216"/>
    </row>
    <row r="5" spans="3:15" x14ac:dyDescent="0.3">
      <c r="C5" s="2" t="s">
        <v>11</v>
      </c>
      <c r="D5" s="4">
        <v>799680</v>
      </c>
      <c r="E5" s="4">
        <v>718679</v>
      </c>
      <c r="F5" s="5">
        <v>407570.99999999994</v>
      </c>
      <c r="G5" s="5">
        <v>590473</v>
      </c>
      <c r="L5" s="217"/>
      <c r="M5" s="73"/>
      <c r="N5" s="73"/>
      <c r="O5" s="57"/>
    </row>
    <row r="6" spans="3:15" x14ac:dyDescent="0.3">
      <c r="C6" s="2" t="s">
        <v>12</v>
      </c>
      <c r="D6" s="4">
        <v>192230</v>
      </c>
      <c r="E6" s="4">
        <v>186290</v>
      </c>
      <c r="F6" s="5">
        <v>201090</v>
      </c>
      <c r="G6" s="5">
        <v>218416.00000000003</v>
      </c>
      <c r="L6" s="217"/>
      <c r="M6" s="73"/>
      <c r="N6" s="73"/>
      <c r="O6" s="57"/>
    </row>
    <row r="7" spans="3:15" x14ac:dyDescent="0.3">
      <c r="C7" s="2" t="s">
        <v>13</v>
      </c>
      <c r="D7" s="4">
        <v>946157</v>
      </c>
      <c r="E7" s="4">
        <v>1333455</v>
      </c>
      <c r="F7" s="5">
        <v>953483.99999999988</v>
      </c>
      <c r="G7" s="5">
        <v>1117419</v>
      </c>
      <c r="L7" s="217"/>
      <c r="M7" s="73"/>
      <c r="N7" s="73"/>
      <c r="O7" s="57"/>
    </row>
    <row r="8" spans="3:15" x14ac:dyDescent="0.3">
      <c r="C8" s="2" t="s">
        <v>14</v>
      </c>
      <c r="D8" s="28">
        <v>297</v>
      </c>
      <c r="E8" s="28">
        <v>257</v>
      </c>
      <c r="F8" s="5">
        <v>255</v>
      </c>
      <c r="G8" s="5">
        <v>206</v>
      </c>
      <c r="L8" s="217"/>
      <c r="M8" s="73"/>
      <c r="O8" s="57"/>
    </row>
    <row r="9" spans="3:15" x14ac:dyDescent="0.3">
      <c r="C9" s="2" t="s">
        <v>15</v>
      </c>
      <c r="D9" s="28">
        <v>200</v>
      </c>
      <c r="E9" s="28">
        <v>243</v>
      </c>
      <c r="F9" s="5">
        <v>258</v>
      </c>
      <c r="G9" s="5">
        <v>306</v>
      </c>
      <c r="L9" s="217"/>
      <c r="M9" s="73"/>
      <c r="O9" s="57"/>
    </row>
    <row r="10" spans="3:15" x14ac:dyDescent="0.3">
      <c r="C10" s="2" t="s">
        <v>16</v>
      </c>
      <c r="D10" s="4">
        <v>996</v>
      </c>
      <c r="E10" s="4">
        <v>1037</v>
      </c>
      <c r="F10" s="5">
        <v>920</v>
      </c>
      <c r="G10" s="5">
        <v>819</v>
      </c>
      <c r="L10" s="217"/>
      <c r="M10" s="73"/>
      <c r="N10" s="73"/>
      <c r="O10" s="57"/>
    </row>
    <row r="11" spans="3:15" x14ac:dyDescent="0.3">
      <c r="C11" s="2" t="s">
        <v>17</v>
      </c>
      <c r="D11" s="4">
        <v>4732</v>
      </c>
      <c r="E11" s="4">
        <v>3879</v>
      </c>
      <c r="F11" s="5">
        <v>2698</v>
      </c>
      <c r="G11" s="5">
        <v>2585</v>
      </c>
      <c r="L11" s="217"/>
      <c r="M11" s="73"/>
      <c r="N11" s="73"/>
      <c r="O11" s="57"/>
    </row>
    <row r="12" spans="3:15" x14ac:dyDescent="0.3">
      <c r="C12" s="2" t="s">
        <v>18</v>
      </c>
      <c r="D12" s="4">
        <v>4142378</v>
      </c>
      <c r="E12" s="4">
        <v>4357692</v>
      </c>
      <c r="F12" s="5">
        <v>4582409</v>
      </c>
      <c r="G12" s="5">
        <v>4835982</v>
      </c>
      <c r="L12" s="217"/>
      <c r="M12" s="73"/>
      <c r="N12" s="73"/>
      <c r="O12" s="57"/>
    </row>
    <row r="13" spans="3:15" x14ac:dyDescent="0.3">
      <c r="C13" s="2" t="s">
        <v>19</v>
      </c>
      <c r="D13" s="4">
        <v>224123</v>
      </c>
      <c r="E13" s="4">
        <v>236360.99999999997</v>
      </c>
      <c r="F13" s="5">
        <v>247927.00000000003</v>
      </c>
      <c r="G13" s="5">
        <v>273157</v>
      </c>
      <c r="L13" s="217"/>
      <c r="M13" s="73"/>
      <c r="N13" s="73"/>
      <c r="O13" s="57"/>
    </row>
    <row r="14" spans="3:15" x14ac:dyDescent="0.3">
      <c r="C14" s="2" t="s">
        <v>20</v>
      </c>
      <c r="D14" s="4">
        <v>6440647</v>
      </c>
      <c r="E14" s="4">
        <v>5881301</v>
      </c>
      <c r="F14" s="5">
        <v>5665639</v>
      </c>
      <c r="G14" s="5">
        <v>5950164</v>
      </c>
      <c r="L14" s="217"/>
      <c r="M14" s="73"/>
      <c r="N14" s="73"/>
      <c r="O14" s="57"/>
    </row>
    <row r="15" spans="3:15" x14ac:dyDescent="0.3">
      <c r="C15" s="2" t="s">
        <v>21</v>
      </c>
      <c r="D15" s="28">
        <v>406</v>
      </c>
      <c r="E15" s="28">
        <v>491</v>
      </c>
      <c r="F15" s="5">
        <v>413</v>
      </c>
      <c r="G15" s="5">
        <v>463</v>
      </c>
      <c r="L15" s="217"/>
      <c r="M15" s="73"/>
      <c r="O15" s="57"/>
    </row>
    <row r="16" spans="3:15" x14ac:dyDescent="0.3">
      <c r="C16" s="2" t="s">
        <v>22</v>
      </c>
      <c r="D16" s="28">
        <v>336</v>
      </c>
      <c r="E16" s="28">
        <v>318</v>
      </c>
      <c r="F16" s="5">
        <v>284</v>
      </c>
      <c r="G16" s="5">
        <v>278</v>
      </c>
      <c r="L16" s="217"/>
      <c r="M16" s="73"/>
      <c r="O16" s="57"/>
    </row>
    <row r="17" spans="3:15" x14ac:dyDescent="0.3">
      <c r="C17" s="2" t="s">
        <v>23</v>
      </c>
      <c r="D17" s="4">
        <v>1098553</v>
      </c>
      <c r="E17" s="4">
        <v>1195974</v>
      </c>
      <c r="F17" s="5">
        <v>1229488</v>
      </c>
      <c r="G17" s="5">
        <v>1342736</v>
      </c>
      <c r="L17" s="217"/>
      <c r="M17" s="73"/>
      <c r="N17" s="73"/>
      <c r="O17" s="57"/>
    </row>
    <row r="18" spans="3:15" x14ac:dyDescent="0.3">
      <c r="C18" s="2" t="s">
        <v>24</v>
      </c>
      <c r="D18" s="28">
        <v>43</v>
      </c>
      <c r="E18" s="28">
        <v>39</v>
      </c>
      <c r="F18" s="5">
        <v>19</v>
      </c>
      <c r="G18" s="5">
        <v>17</v>
      </c>
      <c r="L18" s="217"/>
      <c r="M18" s="73"/>
      <c r="O18" s="57"/>
    </row>
    <row r="19" spans="3:15" x14ac:dyDescent="0.3">
      <c r="C19" s="2" t="s">
        <v>25</v>
      </c>
      <c r="D19" s="4">
        <v>64123</v>
      </c>
      <c r="E19" s="4">
        <v>60322</v>
      </c>
      <c r="F19" s="5">
        <v>60179</v>
      </c>
      <c r="G19" s="5">
        <v>58362</v>
      </c>
      <c r="L19" s="217"/>
      <c r="M19" s="73"/>
      <c r="N19" s="73"/>
      <c r="O19" s="57"/>
    </row>
    <row r="20" spans="3:15" x14ac:dyDescent="0.3">
      <c r="C20" s="2" t="s">
        <v>26</v>
      </c>
      <c r="D20" s="4">
        <v>75931</v>
      </c>
      <c r="E20" s="4">
        <v>104736</v>
      </c>
      <c r="F20" s="5">
        <v>136184</v>
      </c>
      <c r="G20" s="5">
        <v>189757.00000000003</v>
      </c>
      <c r="L20" s="217"/>
      <c r="M20" s="73"/>
      <c r="N20" s="73"/>
      <c r="O20" s="57"/>
    </row>
    <row r="21" spans="3:15" x14ac:dyDescent="0.3">
      <c r="C21" s="2" t="s">
        <v>27</v>
      </c>
      <c r="D21" s="4">
        <v>82552</v>
      </c>
      <c r="E21" s="4">
        <v>451862</v>
      </c>
      <c r="F21" s="5">
        <v>56300.000000000007</v>
      </c>
      <c r="G21" s="5">
        <v>200602</v>
      </c>
      <c r="L21" s="217"/>
      <c r="M21" s="73"/>
      <c r="N21" s="73"/>
      <c r="O21" s="57"/>
    </row>
    <row r="22" spans="3:15" x14ac:dyDescent="0.3">
      <c r="C22" s="2" t="s">
        <v>28</v>
      </c>
      <c r="D22" s="4">
        <v>380063</v>
      </c>
      <c r="E22" s="4">
        <v>271677</v>
      </c>
      <c r="F22" s="5">
        <v>268004</v>
      </c>
      <c r="G22" s="5">
        <v>317778</v>
      </c>
      <c r="L22" s="217"/>
      <c r="M22" s="73"/>
      <c r="N22" s="73"/>
      <c r="O22" s="57"/>
    </row>
    <row r="23" spans="3:15" x14ac:dyDescent="0.3">
      <c r="C23" s="2" t="s">
        <v>69</v>
      </c>
      <c r="D23" s="17">
        <v>14453447</v>
      </c>
      <c r="E23" s="17">
        <v>14804613</v>
      </c>
      <c r="F23" s="17">
        <v>13813122</v>
      </c>
      <c r="G23" s="17">
        <v>15099520</v>
      </c>
      <c r="L23" s="73"/>
      <c r="M23" s="73"/>
      <c r="N23" s="73"/>
      <c r="O23" s="73"/>
    </row>
    <row r="24" spans="3:15" x14ac:dyDescent="0.3">
      <c r="C24" t="s">
        <v>70</v>
      </c>
      <c r="D24" s="4">
        <v>1220240</v>
      </c>
      <c r="E24" s="4">
        <v>351166</v>
      </c>
      <c r="F24" s="5">
        <v>-991491</v>
      </c>
      <c r="G24" s="5">
        <v>1286398</v>
      </c>
      <c r="L24" s="73"/>
      <c r="M24" s="73"/>
      <c r="N24" s="57"/>
      <c r="O24" s="57"/>
    </row>
    <row r="25" spans="3:15" x14ac:dyDescent="0.3">
      <c r="C25" t="s">
        <v>71</v>
      </c>
      <c r="D25" s="29">
        <v>9.2210452084668493E-2</v>
      </c>
      <c r="E25" s="29">
        <v>2.4296349514409954E-2</v>
      </c>
      <c r="F25" s="29">
        <v>-6.6971760761324828E-2</v>
      </c>
      <c r="G25" s="29">
        <v>9.3128693136859342E-2</v>
      </c>
      <c r="L25" s="39"/>
      <c r="M25" s="39"/>
      <c r="N25" s="39"/>
      <c r="O25" s="39"/>
    </row>
    <row r="27" spans="3:15" x14ac:dyDescent="0.3">
      <c r="C27" s="8" t="s">
        <v>61</v>
      </c>
    </row>
    <row r="28" spans="3:15" x14ac:dyDescent="0.3">
      <c r="C28" s="2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6"/>
  <sheetViews>
    <sheetView topLeftCell="B1" workbookViewId="0">
      <selection activeCell="D4" sqref="D4:G12"/>
    </sheetView>
  </sheetViews>
  <sheetFormatPr defaultRowHeight="14.4" x14ac:dyDescent="0.3"/>
  <cols>
    <col min="3" max="3" width="37.44140625" customWidth="1"/>
    <col min="4" max="7" width="10.109375" bestFit="1" customWidth="1"/>
  </cols>
  <sheetData>
    <row r="2" spans="3:7" x14ac:dyDescent="0.3">
      <c r="C2" s="9" t="s">
        <v>454</v>
      </c>
      <c r="D2" s="9"/>
      <c r="E2" s="9"/>
      <c r="F2" s="9"/>
      <c r="G2" s="9"/>
    </row>
    <row r="4" spans="3:7" x14ac:dyDescent="0.3">
      <c r="C4" s="1" t="s">
        <v>68</v>
      </c>
      <c r="D4" s="251" t="s">
        <v>507</v>
      </c>
      <c r="E4" s="251" t="s">
        <v>508</v>
      </c>
      <c r="F4" s="251" t="s">
        <v>509</v>
      </c>
      <c r="G4" s="251" t="s">
        <v>510</v>
      </c>
    </row>
    <row r="5" spans="3:7" x14ac:dyDescent="0.3">
      <c r="C5" s="2" t="s">
        <v>29</v>
      </c>
      <c r="D5" s="4">
        <v>1445169</v>
      </c>
      <c r="E5" s="4">
        <v>1977402.9999999998</v>
      </c>
      <c r="F5" s="4">
        <v>1702804</v>
      </c>
      <c r="G5" s="4">
        <v>1830352</v>
      </c>
    </row>
    <row r="6" spans="3:7" x14ac:dyDescent="0.3">
      <c r="C6" s="2" t="s">
        <v>30</v>
      </c>
      <c r="D6" s="28">
        <v>76</v>
      </c>
      <c r="E6" s="28">
        <v>63</v>
      </c>
      <c r="F6" s="4">
        <v>50</v>
      </c>
      <c r="G6" s="4">
        <v>36</v>
      </c>
    </row>
    <row r="7" spans="3:7" x14ac:dyDescent="0.3">
      <c r="C7" s="2" t="s">
        <v>31</v>
      </c>
      <c r="D7" s="4">
        <v>159605</v>
      </c>
      <c r="E7" s="4">
        <v>169810</v>
      </c>
      <c r="F7" s="4">
        <v>188302</v>
      </c>
      <c r="G7" s="4">
        <v>219887</v>
      </c>
    </row>
    <row r="8" spans="3:7" x14ac:dyDescent="0.3">
      <c r="C8" s="2" t="s">
        <v>11</v>
      </c>
      <c r="D8" s="4">
        <v>63723</v>
      </c>
      <c r="E8" s="4">
        <v>146293</v>
      </c>
      <c r="F8" s="4">
        <v>155975</v>
      </c>
      <c r="G8" s="4">
        <v>176110</v>
      </c>
    </row>
    <row r="9" spans="3:7" x14ac:dyDescent="0.3">
      <c r="C9" s="2" t="s">
        <v>12</v>
      </c>
      <c r="D9" s="4">
        <v>37919</v>
      </c>
      <c r="E9" s="4">
        <v>46198</v>
      </c>
      <c r="F9" s="4">
        <v>54235</v>
      </c>
      <c r="G9" s="4">
        <v>60498</v>
      </c>
    </row>
    <row r="10" spans="3:7" x14ac:dyDescent="0.3">
      <c r="C10" s="2" t="s">
        <v>72</v>
      </c>
      <c r="D10" s="17">
        <v>1706492</v>
      </c>
      <c r="E10" s="17">
        <v>2339767</v>
      </c>
      <c r="F10" s="17">
        <v>2101366</v>
      </c>
      <c r="G10" s="17">
        <v>2286883</v>
      </c>
    </row>
    <row r="11" spans="3:7" x14ac:dyDescent="0.3">
      <c r="C11" s="24" t="s">
        <v>70</v>
      </c>
      <c r="D11" s="4">
        <v>297652</v>
      </c>
      <c r="E11" s="4">
        <v>633275</v>
      </c>
      <c r="F11" s="4">
        <v>-238401</v>
      </c>
      <c r="G11" s="4">
        <v>185517</v>
      </c>
    </row>
    <row r="12" spans="3:7" x14ac:dyDescent="0.3">
      <c r="C12" s="24" t="s">
        <v>71</v>
      </c>
      <c r="D12" s="29">
        <v>0.21127452372164335</v>
      </c>
      <c r="E12" s="29">
        <v>0.3710975498273652</v>
      </c>
      <c r="F12" s="29">
        <v>-0.10189091477912116</v>
      </c>
      <c r="G12" s="29">
        <v>8.828400193017294E-2</v>
      </c>
    </row>
    <row r="14" spans="3:7" x14ac:dyDescent="0.3">
      <c r="C14" s="8" t="s">
        <v>61</v>
      </c>
    </row>
    <row r="18" spans="4:7" x14ac:dyDescent="0.3">
      <c r="D18" s="216"/>
      <c r="E18" s="216"/>
      <c r="F18" s="216"/>
      <c r="G18" s="216"/>
    </row>
    <row r="19" spans="4:7" x14ac:dyDescent="0.3">
      <c r="D19" s="73"/>
      <c r="E19" s="73"/>
      <c r="F19" s="73"/>
      <c r="G19" s="73"/>
    </row>
    <row r="20" spans="4:7" x14ac:dyDescent="0.3">
      <c r="D20" s="57"/>
      <c r="E20" s="57"/>
      <c r="G20" s="73"/>
    </row>
    <row r="21" spans="4:7" x14ac:dyDescent="0.3">
      <c r="D21" s="73"/>
      <c r="E21" s="73"/>
      <c r="F21" s="73"/>
      <c r="G21" s="73"/>
    </row>
    <row r="22" spans="4:7" x14ac:dyDescent="0.3">
      <c r="D22" s="73"/>
      <c r="E22" s="73"/>
      <c r="F22" s="73"/>
      <c r="G22" s="73"/>
    </row>
    <row r="23" spans="4:7" x14ac:dyDescent="0.3">
      <c r="D23" s="73"/>
      <c r="E23" s="73"/>
      <c r="F23" s="73"/>
      <c r="G23" s="73"/>
    </row>
    <row r="24" spans="4:7" x14ac:dyDescent="0.3">
      <c r="D24" s="73"/>
      <c r="E24" s="73"/>
      <c r="F24" s="73"/>
      <c r="G24" s="73"/>
    </row>
    <row r="25" spans="4:7" x14ac:dyDescent="0.3">
      <c r="D25" s="73"/>
      <c r="E25" s="73"/>
      <c r="F25" s="73"/>
      <c r="G25" s="73"/>
    </row>
    <row r="26" spans="4:7" x14ac:dyDescent="0.3">
      <c r="D26" s="39"/>
      <c r="E26" s="39"/>
      <c r="F26" s="39"/>
      <c r="G26" s="3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2"/>
  <sheetViews>
    <sheetView workbookViewId="0">
      <selection activeCell="C5" sqref="C5:I8"/>
    </sheetView>
  </sheetViews>
  <sheetFormatPr defaultRowHeight="14.4" x14ac:dyDescent="0.3"/>
  <cols>
    <col min="3" max="3" width="14.5546875" customWidth="1"/>
    <col min="4" max="4" width="15.6640625" bestFit="1" customWidth="1"/>
    <col min="5" max="5" width="12.33203125" customWidth="1"/>
    <col min="6" max="6" width="15.33203125" customWidth="1"/>
    <col min="7" max="7" width="13.44140625" customWidth="1"/>
    <col min="8" max="8" width="12.6640625" customWidth="1"/>
    <col min="9" max="9" width="11.88671875" customWidth="1"/>
  </cols>
  <sheetData>
    <row r="2" spans="3:9" x14ac:dyDescent="0.3">
      <c r="C2" s="9" t="s">
        <v>455</v>
      </c>
      <c r="D2" s="9"/>
      <c r="E2" s="9"/>
      <c r="F2" s="9"/>
      <c r="G2" s="9"/>
      <c r="H2" s="9"/>
      <c r="I2" s="9"/>
    </row>
    <row r="4" spans="3:9" ht="86.4" x14ac:dyDescent="0.3">
      <c r="C4" s="14" t="s">
        <v>73</v>
      </c>
      <c r="D4" s="1" t="s">
        <v>74</v>
      </c>
      <c r="E4" s="30" t="s">
        <v>75</v>
      </c>
      <c r="F4" s="1" t="s">
        <v>76</v>
      </c>
      <c r="G4" s="30" t="s">
        <v>75</v>
      </c>
      <c r="H4" s="30" t="s">
        <v>77</v>
      </c>
      <c r="I4" s="30" t="s">
        <v>75</v>
      </c>
    </row>
    <row r="5" spans="3:9" x14ac:dyDescent="0.3">
      <c r="C5" t="s">
        <v>507</v>
      </c>
      <c r="D5" s="3">
        <v>2154094319</v>
      </c>
      <c r="E5" s="31">
        <v>2.157001237660694E-2</v>
      </c>
      <c r="F5" s="4">
        <v>1785206329</v>
      </c>
      <c r="G5" s="31">
        <v>-2.6109014985827406E-2</v>
      </c>
      <c r="H5" s="4">
        <v>368887990</v>
      </c>
      <c r="I5" s="31">
        <v>0.26948766635537247</v>
      </c>
    </row>
    <row r="6" spans="3:9" x14ac:dyDescent="0.3">
      <c r="C6" t="s">
        <v>508</v>
      </c>
      <c r="D6" s="4">
        <v>2180290884</v>
      </c>
      <c r="E6" s="31">
        <v>1.2161289674707199E-2</v>
      </c>
      <c r="F6" s="4">
        <v>1734818365</v>
      </c>
      <c r="G6" s="31">
        <v>-2.8225288685944427E-2</v>
      </c>
      <c r="H6" s="4">
        <v>445472519</v>
      </c>
      <c r="I6" s="31">
        <v>0.2076091688428241</v>
      </c>
    </row>
    <row r="7" spans="3:9" x14ac:dyDescent="0.3">
      <c r="C7" t="s">
        <v>509</v>
      </c>
      <c r="D7" s="4">
        <v>2389268818.4898682</v>
      </c>
      <c r="E7" s="31">
        <v>9.584864846404062E-2</v>
      </c>
      <c r="F7" s="4">
        <v>1951500366.4898679</v>
      </c>
      <c r="G7" s="31">
        <v>0.12490183748421857</v>
      </c>
      <c r="H7" s="4">
        <v>437768452</v>
      </c>
      <c r="I7" s="31">
        <v>-1.7294146488080031E-2</v>
      </c>
    </row>
    <row r="8" spans="3:9" x14ac:dyDescent="0.3">
      <c r="C8" t="s">
        <v>510</v>
      </c>
      <c r="D8" s="4">
        <v>2849909779</v>
      </c>
      <c r="E8" s="31">
        <v>0.19279578628631611</v>
      </c>
      <c r="F8" s="4">
        <v>2309401507</v>
      </c>
      <c r="G8" s="31">
        <v>0.18339793661114356</v>
      </c>
      <c r="H8" s="4">
        <v>540508272</v>
      </c>
      <c r="I8" s="31">
        <v>0.23468986751014209</v>
      </c>
    </row>
    <row r="10" spans="3:9" x14ac:dyDescent="0.3">
      <c r="C10" s="8" t="s">
        <v>6</v>
      </c>
      <c r="D10" s="8"/>
      <c r="E10" s="8"/>
      <c r="F10" s="8"/>
      <c r="G10" s="8"/>
      <c r="H10" s="8"/>
      <c r="I10" s="8"/>
    </row>
    <row r="11" spans="3:9" x14ac:dyDescent="0.3">
      <c r="C11" s="8" t="s">
        <v>78</v>
      </c>
    </row>
    <row r="12" spans="3:9" x14ac:dyDescent="0.3">
      <c r="C12" s="8" t="s">
        <v>7</v>
      </c>
    </row>
    <row r="19" spans="3:9" x14ac:dyDescent="0.3">
      <c r="C19" s="216"/>
      <c r="D19" s="73"/>
      <c r="E19" s="15"/>
      <c r="F19" s="217"/>
      <c r="G19" s="15"/>
      <c r="H19" s="73"/>
      <c r="I19" s="15"/>
    </row>
    <row r="20" spans="3:9" x14ac:dyDescent="0.3">
      <c r="C20" s="216"/>
      <c r="D20" s="73"/>
      <c r="E20" s="15"/>
      <c r="F20" s="73"/>
      <c r="G20" s="15"/>
      <c r="H20" s="73"/>
      <c r="I20" s="15"/>
    </row>
    <row r="21" spans="3:9" x14ac:dyDescent="0.3">
      <c r="C21" s="216"/>
      <c r="D21" s="217"/>
      <c r="E21" s="15"/>
      <c r="F21" s="73"/>
      <c r="G21" s="15"/>
      <c r="H21" s="217"/>
      <c r="I21" s="15"/>
    </row>
    <row r="22" spans="3:9" x14ac:dyDescent="0.3">
      <c r="C22" s="216"/>
      <c r="D22" s="73"/>
      <c r="E22" s="15"/>
      <c r="F22" s="73"/>
      <c r="G22" s="15"/>
      <c r="H22" s="73"/>
      <c r="I22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9"/>
  <sheetViews>
    <sheetView workbookViewId="0">
      <selection activeCell="G5" sqref="G5"/>
    </sheetView>
  </sheetViews>
  <sheetFormatPr defaultRowHeight="14.4" x14ac:dyDescent="0.3"/>
  <cols>
    <col min="3" max="3" width="42" customWidth="1"/>
    <col min="4" max="8" width="11.109375" bestFit="1" customWidth="1"/>
  </cols>
  <sheetData>
    <row r="2" spans="3:7" x14ac:dyDescent="0.3">
      <c r="C2" s="32" t="s">
        <v>480</v>
      </c>
      <c r="D2" s="32"/>
      <c r="E2" s="32"/>
      <c r="F2" s="32"/>
      <c r="G2" s="32"/>
    </row>
    <row r="4" spans="3:7" x14ac:dyDescent="0.3">
      <c r="C4" s="273" t="s">
        <v>79</v>
      </c>
      <c r="D4" s="274" t="s">
        <v>63</v>
      </c>
      <c r="E4" s="274"/>
      <c r="F4" s="274" t="s">
        <v>64</v>
      </c>
      <c r="G4" s="274"/>
    </row>
    <row r="5" spans="3:7" x14ac:dyDescent="0.3">
      <c r="C5" s="273"/>
      <c r="D5" s="237" t="s">
        <v>509</v>
      </c>
      <c r="E5" s="237" t="s">
        <v>510</v>
      </c>
      <c r="F5" s="237" t="s">
        <v>509</v>
      </c>
      <c r="G5" s="237" t="s">
        <v>510</v>
      </c>
    </row>
    <row r="6" spans="3:7" x14ac:dyDescent="0.3">
      <c r="C6" s="23" t="s">
        <v>80</v>
      </c>
      <c r="D6" s="17">
        <v>219645271</v>
      </c>
      <c r="E6" s="17">
        <v>231810463</v>
      </c>
      <c r="F6" s="17">
        <v>175448089</v>
      </c>
      <c r="G6" s="17">
        <v>255907358</v>
      </c>
    </row>
    <row r="7" spans="3:7" x14ac:dyDescent="0.3">
      <c r="C7" s="24" t="s">
        <v>41</v>
      </c>
      <c r="D7" s="29">
        <v>6.4578585896347393E-2</v>
      </c>
      <c r="E7" s="29">
        <v>5.9265659635044168E-2</v>
      </c>
      <c r="F7" s="29">
        <v>0.15361043345419395</v>
      </c>
      <c r="G7" s="29">
        <v>0.13116139474192062</v>
      </c>
    </row>
    <row r="8" spans="3:7" x14ac:dyDescent="0.3">
      <c r="C8" s="24" t="s">
        <v>386</v>
      </c>
      <c r="D8" s="29">
        <v>0.18055938932552754</v>
      </c>
      <c r="E8" s="29">
        <v>0.18202015324907919</v>
      </c>
      <c r="F8" s="29">
        <v>1.2607575338138907E-2</v>
      </c>
      <c r="G8" s="29">
        <v>4.7913940794152548E-3</v>
      </c>
    </row>
    <row r="9" spans="3:7" x14ac:dyDescent="0.3">
      <c r="C9" s="24" t="s">
        <v>46</v>
      </c>
      <c r="D9" s="29">
        <v>0.21191349027496248</v>
      </c>
      <c r="E9" s="29">
        <v>0.17918013044993572</v>
      </c>
      <c r="F9" s="29">
        <v>4.8687233065274366E-2</v>
      </c>
      <c r="G9" s="29">
        <v>5.5871937844006812E-2</v>
      </c>
    </row>
    <row r="10" spans="3:7" x14ac:dyDescent="0.3">
      <c r="C10" s="24" t="s">
        <v>48</v>
      </c>
      <c r="D10" s="29">
        <v>2.5572879281339046E-2</v>
      </c>
      <c r="E10" s="29">
        <v>2.7543592801503529E-2</v>
      </c>
      <c r="F10" s="29">
        <v>0.23967268745799791</v>
      </c>
      <c r="G10" s="29">
        <v>0.33932149774294496</v>
      </c>
    </row>
    <row r="11" spans="3:7" x14ac:dyDescent="0.3">
      <c r="C11" s="24" t="s">
        <v>66</v>
      </c>
      <c r="D11" s="29">
        <v>2.1158179180648055E-2</v>
      </c>
      <c r="E11" s="29">
        <v>1.7218459203025706E-2</v>
      </c>
      <c r="F11" s="29">
        <v>0</v>
      </c>
      <c r="G11" s="29">
        <v>0</v>
      </c>
    </row>
    <row r="12" spans="3:7" x14ac:dyDescent="0.3">
      <c r="C12" s="24" t="s">
        <v>67</v>
      </c>
      <c r="D12" s="29">
        <v>3.7163422471317401E-3</v>
      </c>
      <c r="E12" s="29">
        <v>2.4097920032194577E-3</v>
      </c>
      <c r="F12" s="29">
        <v>0</v>
      </c>
      <c r="G12" s="29">
        <v>0</v>
      </c>
    </row>
    <row r="13" spans="3:7" x14ac:dyDescent="0.3">
      <c r="C13" s="24" t="s">
        <v>42</v>
      </c>
      <c r="D13" s="29">
        <v>5.2708410007151943E-2</v>
      </c>
      <c r="E13" s="29">
        <v>6.5514510447270025E-2</v>
      </c>
      <c r="F13" s="29">
        <v>6.1196961797628929E-3</v>
      </c>
      <c r="G13" s="29">
        <v>5.5612312640107835E-3</v>
      </c>
    </row>
    <row r="14" spans="3:7" x14ac:dyDescent="0.3">
      <c r="C14" s="24" t="s">
        <v>44</v>
      </c>
      <c r="D14" s="29">
        <v>5.7038660304232089E-2</v>
      </c>
      <c r="E14" s="29">
        <v>5.1238295486256802E-2</v>
      </c>
      <c r="F14" s="29">
        <v>0</v>
      </c>
      <c r="G14" s="29">
        <v>0</v>
      </c>
    </row>
    <row r="15" spans="3:7" x14ac:dyDescent="0.3">
      <c r="C15" s="24" t="s">
        <v>40</v>
      </c>
      <c r="D15" s="29">
        <v>3.2535159839612485E-2</v>
      </c>
      <c r="E15" s="29">
        <v>3.3177829423514847E-2</v>
      </c>
      <c r="F15" s="29">
        <v>1.7004117953088678E-3</v>
      </c>
      <c r="G15" s="29">
        <v>3.3682814231547021E-3</v>
      </c>
    </row>
    <row r="16" spans="3:7" x14ac:dyDescent="0.3">
      <c r="C16" s="24" t="s">
        <v>45</v>
      </c>
      <c r="D16" s="29">
        <v>0.31691253211638687</v>
      </c>
      <c r="E16" s="29">
        <v>0.33622561721901223</v>
      </c>
      <c r="F16" s="29">
        <v>0.52893639667970394</v>
      </c>
      <c r="G16" s="29">
        <v>0.44737313102189114</v>
      </c>
    </row>
    <row r="17" spans="3:10" x14ac:dyDescent="0.3">
      <c r="C17" s="24" t="s">
        <v>58</v>
      </c>
      <c r="D17" s="29">
        <v>6.6044126212942682E-3</v>
      </c>
      <c r="E17" s="29">
        <v>8.0568537581498217E-3</v>
      </c>
      <c r="F17" s="29">
        <v>8.665566029619166E-3</v>
      </c>
      <c r="G17" s="29">
        <v>1.2551131882655754E-2</v>
      </c>
    </row>
    <row r="18" spans="3:10" x14ac:dyDescent="0.3">
      <c r="C18" s="24" t="s">
        <v>389</v>
      </c>
      <c r="D18" s="29">
        <v>2.6701958905366099E-2</v>
      </c>
      <c r="E18" s="29">
        <v>3.8149106323988491E-2</v>
      </c>
      <c r="F18" s="29">
        <v>0</v>
      </c>
      <c r="G18" s="29">
        <v>0</v>
      </c>
    </row>
    <row r="20" spans="3:10" x14ac:dyDescent="0.3">
      <c r="C20" s="8" t="s">
        <v>61</v>
      </c>
    </row>
    <row r="26" spans="3:10" x14ac:dyDescent="0.3">
      <c r="E26" s="216"/>
      <c r="F26" s="216"/>
      <c r="G26" s="216"/>
      <c r="H26" s="216"/>
    </row>
    <row r="27" spans="3:10" x14ac:dyDescent="0.3">
      <c r="E27" s="217"/>
      <c r="F27" s="73"/>
      <c r="G27" s="217"/>
      <c r="H27" s="73"/>
    </row>
    <row r="28" spans="3:10" x14ac:dyDescent="0.3">
      <c r="E28" s="15"/>
      <c r="F28" s="15"/>
      <c r="G28" s="15"/>
      <c r="H28" s="15"/>
      <c r="J28" s="24"/>
    </row>
    <row r="29" spans="3:10" x14ac:dyDescent="0.3">
      <c r="E29" s="15"/>
      <c r="F29" s="15"/>
      <c r="G29" s="15"/>
      <c r="H29" s="15"/>
      <c r="J29" s="24"/>
    </row>
    <row r="30" spans="3:10" x14ac:dyDescent="0.3">
      <c r="E30" s="15"/>
      <c r="F30" s="15"/>
      <c r="G30" s="15"/>
      <c r="H30" s="15"/>
      <c r="J30" s="24"/>
    </row>
    <row r="31" spans="3:10" x14ac:dyDescent="0.3">
      <c r="E31" s="15"/>
      <c r="F31" s="15"/>
      <c r="G31" s="15"/>
      <c r="H31" s="15"/>
      <c r="J31" s="24"/>
    </row>
    <row r="32" spans="3:10" x14ac:dyDescent="0.3">
      <c r="E32" s="15"/>
      <c r="F32" s="15"/>
      <c r="G32" s="15"/>
      <c r="H32" s="15"/>
      <c r="J32" s="24"/>
    </row>
    <row r="33" spans="5:10" x14ac:dyDescent="0.3">
      <c r="E33" s="15"/>
      <c r="F33" s="15"/>
      <c r="G33" s="15"/>
      <c r="H33" s="15"/>
      <c r="J33" s="24"/>
    </row>
    <row r="34" spans="5:10" x14ac:dyDescent="0.3">
      <c r="E34" s="15"/>
      <c r="F34" s="15"/>
      <c r="G34" s="15"/>
      <c r="H34" s="15"/>
      <c r="J34" s="24"/>
    </row>
    <row r="35" spans="5:10" x14ac:dyDescent="0.3">
      <c r="E35" s="15"/>
      <c r="F35" s="15"/>
      <c r="G35" s="15"/>
      <c r="H35" s="15"/>
      <c r="J35" s="24"/>
    </row>
    <row r="36" spans="5:10" x14ac:dyDescent="0.3">
      <c r="E36" s="15"/>
      <c r="F36" s="15"/>
      <c r="G36" s="15"/>
      <c r="H36" s="15"/>
      <c r="J36" s="24"/>
    </row>
    <row r="37" spans="5:10" x14ac:dyDescent="0.3">
      <c r="E37" s="15"/>
      <c r="F37" s="15"/>
      <c r="G37" s="15"/>
      <c r="H37" s="15"/>
      <c r="J37" s="24"/>
    </row>
    <row r="38" spans="5:10" x14ac:dyDescent="0.3">
      <c r="E38" s="15"/>
      <c r="F38" s="15"/>
      <c r="G38" s="15"/>
      <c r="H38" s="15"/>
      <c r="J38" s="24"/>
    </row>
    <row r="39" spans="5:10" x14ac:dyDescent="0.3">
      <c r="E39" s="15"/>
      <c r="F39" s="15"/>
      <c r="G39" s="15"/>
      <c r="H39" s="15"/>
      <c r="J39" s="24"/>
    </row>
  </sheetData>
  <mergeCells count="3">
    <mergeCell ref="C4:C5"/>
    <mergeCell ref="D4:E4"/>
    <mergeCell ref="F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7"/>
  <sheetViews>
    <sheetView workbookViewId="0">
      <selection activeCell="C5" sqref="C5:D9"/>
    </sheetView>
  </sheetViews>
  <sheetFormatPr defaultRowHeight="14.4" x14ac:dyDescent="0.3"/>
  <cols>
    <col min="3" max="3" width="19" customWidth="1"/>
    <col min="4" max="4" width="17" bestFit="1" customWidth="1"/>
    <col min="5" max="5" width="35" bestFit="1" customWidth="1"/>
  </cols>
  <sheetData>
    <row r="2" spans="3:5" x14ac:dyDescent="0.3">
      <c r="C2" s="9" t="s">
        <v>482</v>
      </c>
    </row>
    <row r="4" spans="3:5" x14ac:dyDescent="0.3">
      <c r="C4" s="14" t="s">
        <v>73</v>
      </c>
      <c r="D4" s="14" t="s">
        <v>481</v>
      </c>
    </row>
    <row r="5" spans="3:5" x14ac:dyDescent="0.3">
      <c r="C5" s="252">
        <v>2022</v>
      </c>
      <c r="D5" s="64">
        <v>665711740</v>
      </c>
    </row>
    <row r="6" spans="3:5" x14ac:dyDescent="0.3">
      <c r="C6" s="252">
        <v>2023</v>
      </c>
      <c r="D6" s="64">
        <v>872347935</v>
      </c>
    </row>
    <row r="7" spans="3:5" x14ac:dyDescent="0.3">
      <c r="C7" s="252">
        <v>2024</v>
      </c>
      <c r="D7" s="64">
        <v>1248811690</v>
      </c>
    </row>
    <row r="8" spans="3:5" x14ac:dyDescent="0.3">
      <c r="C8" s="252">
        <v>2025</v>
      </c>
      <c r="D8" s="64">
        <v>1471512615</v>
      </c>
    </row>
    <row r="9" spans="3:5" x14ac:dyDescent="0.3">
      <c r="C9" s="252" t="s">
        <v>510</v>
      </c>
      <c r="D9" s="52">
        <v>293306620</v>
      </c>
    </row>
    <row r="15" spans="3:5" x14ac:dyDescent="0.3">
      <c r="E15" s="73"/>
    </row>
    <row r="16" spans="3:5" x14ac:dyDescent="0.3">
      <c r="E16" s="73"/>
    </row>
    <row r="17" spans="5:5" x14ac:dyDescent="0.3">
      <c r="E17" s="73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3"/>
  <sheetViews>
    <sheetView workbookViewId="0">
      <selection activeCell="C5" sqref="C5:I11"/>
    </sheetView>
  </sheetViews>
  <sheetFormatPr defaultRowHeight="14.4" x14ac:dyDescent="0.3"/>
  <cols>
    <col min="3" max="3" width="26.6640625" customWidth="1"/>
    <col min="4" max="4" width="13.88671875" bestFit="1" customWidth="1"/>
    <col min="5" max="5" width="15.44140625" bestFit="1" customWidth="1"/>
    <col min="6" max="6" width="18.88671875" customWidth="1"/>
    <col min="7" max="8" width="12.6640625" bestFit="1" customWidth="1"/>
    <col min="9" max="9" width="15.109375" customWidth="1"/>
  </cols>
  <sheetData>
    <row r="2" spans="3:9" x14ac:dyDescent="0.3">
      <c r="C2" s="234" t="s">
        <v>483</v>
      </c>
      <c r="D2" s="234"/>
      <c r="E2" s="234"/>
      <c r="F2" s="234"/>
      <c r="G2" s="234"/>
    </row>
    <row r="5" spans="3:9" ht="28.8" x14ac:dyDescent="0.3">
      <c r="D5" s="26">
        <v>46112</v>
      </c>
      <c r="E5" s="251" t="s">
        <v>81</v>
      </c>
      <c r="F5" s="251" t="s">
        <v>20</v>
      </c>
      <c r="G5" s="251" t="s">
        <v>13</v>
      </c>
      <c r="H5" s="251" t="s">
        <v>18</v>
      </c>
      <c r="I5" s="253" t="s">
        <v>82</v>
      </c>
    </row>
    <row r="6" spans="3:9" x14ac:dyDescent="0.3">
      <c r="D6" s="251" t="s">
        <v>83</v>
      </c>
      <c r="E6" s="251" t="s">
        <v>84</v>
      </c>
      <c r="F6" s="251" t="s">
        <v>83</v>
      </c>
      <c r="G6" s="251" t="s">
        <v>83</v>
      </c>
      <c r="H6" s="251" t="s">
        <v>83</v>
      </c>
      <c r="I6" s="251" t="s">
        <v>84</v>
      </c>
    </row>
    <row r="7" spans="3:9" x14ac:dyDescent="0.3">
      <c r="C7" s="24" t="s">
        <v>85</v>
      </c>
      <c r="D7" s="4">
        <v>9064320140.3400002</v>
      </c>
      <c r="E7" s="31">
        <v>0.39874269303497117</v>
      </c>
      <c r="F7" s="4">
        <v>4343248903.0900002</v>
      </c>
      <c r="G7" s="4">
        <v>2181755947.5</v>
      </c>
      <c r="H7" s="4">
        <v>1242622208.99</v>
      </c>
      <c r="I7" s="31">
        <v>0.85694535710525321</v>
      </c>
    </row>
    <row r="8" spans="3:9" x14ac:dyDescent="0.3">
      <c r="C8" s="24" t="s">
        <v>86</v>
      </c>
      <c r="D8" s="4">
        <v>7209072077.6600008</v>
      </c>
      <c r="E8" s="31">
        <v>0.31712966554836836</v>
      </c>
      <c r="F8" s="4">
        <v>4398432904.4200001</v>
      </c>
      <c r="G8" s="4">
        <v>1061216282.9100001</v>
      </c>
      <c r="H8" s="4">
        <v>753467095.82999992</v>
      </c>
      <c r="I8" s="31">
        <v>0.86184688073984705</v>
      </c>
    </row>
    <row r="9" spans="3:9" x14ac:dyDescent="0.3">
      <c r="C9" s="24" t="s">
        <v>87</v>
      </c>
      <c r="D9" s="4">
        <v>5842171793.2200003</v>
      </c>
      <c r="E9" s="31">
        <v>0.25699923192630197</v>
      </c>
      <c r="F9" s="4">
        <v>5113576653.5600004</v>
      </c>
      <c r="G9" s="4">
        <v>251462550.38</v>
      </c>
      <c r="H9" s="4">
        <v>193456058.70999998</v>
      </c>
      <c r="I9" s="31">
        <v>0.9514433089935469</v>
      </c>
    </row>
    <row r="10" spans="3:9" x14ac:dyDescent="0.3">
      <c r="C10" s="24" t="s">
        <v>88</v>
      </c>
      <c r="D10" s="4">
        <v>616689892.53999996</v>
      </c>
      <c r="E10" s="31">
        <v>2.7128409490358416E-2</v>
      </c>
      <c r="F10" s="4">
        <v>21724427</v>
      </c>
      <c r="G10" s="4">
        <v>125924030.98999999</v>
      </c>
      <c r="H10" s="4">
        <v>365109101.11000001</v>
      </c>
      <c r="I10" s="31">
        <v>0.83146742844782617</v>
      </c>
    </row>
    <row r="11" spans="3:9" x14ac:dyDescent="0.3">
      <c r="C11" s="23" t="s">
        <v>89</v>
      </c>
      <c r="D11" s="17">
        <v>22732253903.760002</v>
      </c>
      <c r="E11" s="33">
        <v>1</v>
      </c>
      <c r="F11" s="17">
        <v>13876982888.07</v>
      </c>
      <c r="G11" s="17">
        <v>3620358811.7799997</v>
      </c>
      <c r="H11" s="17">
        <v>2554654464.6399999</v>
      </c>
      <c r="I11" s="33">
        <v>0.88209450102848452</v>
      </c>
    </row>
    <row r="13" spans="3:9" x14ac:dyDescent="0.3">
      <c r="C13" s="8" t="s">
        <v>61</v>
      </c>
    </row>
    <row r="14" spans="3:9" x14ac:dyDescent="0.3">
      <c r="C14" s="8"/>
    </row>
    <row r="17" spans="4:9" x14ac:dyDescent="0.3">
      <c r="D17" s="216"/>
    </row>
    <row r="19" spans="4:9" x14ac:dyDescent="0.3">
      <c r="D19" s="73"/>
      <c r="E19" s="15"/>
      <c r="F19" s="73"/>
      <c r="G19" s="73"/>
      <c r="H19" s="73"/>
      <c r="I19" s="15"/>
    </row>
    <row r="20" spans="4:9" x14ac:dyDescent="0.3">
      <c r="D20" s="73"/>
      <c r="E20" s="15"/>
      <c r="F20" s="73"/>
      <c r="G20" s="73"/>
      <c r="H20" s="73"/>
      <c r="I20" s="15"/>
    </row>
    <row r="21" spans="4:9" x14ac:dyDescent="0.3">
      <c r="D21" s="73"/>
      <c r="E21" s="15"/>
      <c r="F21" s="73"/>
      <c r="G21" s="73"/>
      <c r="H21" s="73"/>
      <c r="I21" s="15"/>
    </row>
    <row r="22" spans="4:9" x14ac:dyDescent="0.3">
      <c r="D22" s="73"/>
      <c r="E22" s="15"/>
      <c r="F22" s="73"/>
      <c r="G22" s="73"/>
      <c r="H22" s="73"/>
      <c r="I22" s="15"/>
    </row>
    <row r="23" spans="4:9" x14ac:dyDescent="0.3">
      <c r="D23" s="73"/>
      <c r="E23" s="15"/>
      <c r="F23" s="73"/>
      <c r="G23" s="73"/>
      <c r="H23" s="73"/>
      <c r="I23" s="1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3"/>
  <sheetViews>
    <sheetView workbookViewId="0">
      <selection activeCell="C5" sqref="C5:I11"/>
    </sheetView>
  </sheetViews>
  <sheetFormatPr defaultRowHeight="14.4" x14ac:dyDescent="0.3"/>
  <cols>
    <col min="3" max="3" width="26.6640625" customWidth="1"/>
    <col min="4" max="4" width="13.88671875" bestFit="1" customWidth="1"/>
    <col min="5" max="5" width="15.44140625" bestFit="1" customWidth="1"/>
    <col min="6" max="6" width="18.88671875" customWidth="1"/>
    <col min="7" max="8" width="12.6640625" bestFit="1" customWidth="1"/>
    <col min="9" max="9" width="15.109375" customWidth="1"/>
  </cols>
  <sheetData>
    <row r="2" spans="3:9" x14ac:dyDescent="0.3">
      <c r="C2" s="233" t="s">
        <v>483</v>
      </c>
      <c r="D2" s="233"/>
      <c r="E2" s="233"/>
      <c r="F2" s="233"/>
      <c r="G2" s="233"/>
    </row>
    <row r="5" spans="3:9" ht="28.8" x14ac:dyDescent="0.3">
      <c r="D5" s="26">
        <v>46022</v>
      </c>
      <c r="E5" s="251" t="s">
        <v>81</v>
      </c>
      <c r="F5" s="251" t="s">
        <v>20</v>
      </c>
      <c r="G5" s="251" t="s">
        <v>13</v>
      </c>
      <c r="H5" s="251" t="s">
        <v>18</v>
      </c>
      <c r="I5" s="253" t="s">
        <v>82</v>
      </c>
    </row>
    <row r="6" spans="3:9" x14ac:dyDescent="0.3">
      <c r="D6" s="251" t="s">
        <v>83</v>
      </c>
      <c r="E6" s="251" t="s">
        <v>84</v>
      </c>
      <c r="F6" s="251" t="s">
        <v>83</v>
      </c>
      <c r="G6" s="251" t="s">
        <v>83</v>
      </c>
      <c r="H6" s="251" t="s">
        <v>83</v>
      </c>
      <c r="I6" s="251" t="s">
        <v>84</v>
      </c>
    </row>
    <row r="7" spans="3:9" x14ac:dyDescent="0.3">
      <c r="C7" s="24" t="s">
        <v>85</v>
      </c>
      <c r="D7" s="4">
        <v>8921649975.9799995</v>
      </c>
      <c r="E7" s="31">
        <v>0.40683697504133098</v>
      </c>
      <c r="F7" s="4">
        <v>4336322712.9799995</v>
      </c>
      <c r="G7" s="4">
        <v>2274615143.5799999</v>
      </c>
      <c r="H7" s="4">
        <v>1173400530.3199999</v>
      </c>
      <c r="I7" s="31">
        <v>0.8725222809500468</v>
      </c>
    </row>
    <row r="8" spans="3:9" x14ac:dyDescent="0.3">
      <c r="C8" s="24" t="s">
        <v>86</v>
      </c>
      <c r="D8" s="4">
        <v>6833138878.4899998</v>
      </c>
      <c r="E8" s="31">
        <v>0.31159858981766636</v>
      </c>
      <c r="F8" s="4">
        <v>4179390493.6500001</v>
      </c>
      <c r="G8" s="4">
        <v>992705905.63000011</v>
      </c>
      <c r="H8" s="4">
        <v>808905075.16999996</v>
      </c>
      <c r="I8" s="31">
        <v>0.87529341651134329</v>
      </c>
    </row>
    <row r="9" spans="3:9" x14ac:dyDescent="0.3">
      <c r="C9" s="24" t="s">
        <v>87</v>
      </c>
      <c r="D9" s="4">
        <v>5563405053.6899996</v>
      </c>
      <c r="E9" s="31">
        <v>0.25369734175479908</v>
      </c>
      <c r="F9" s="4">
        <v>4868551515.5500002</v>
      </c>
      <c r="G9" s="4">
        <v>255660053.80999997</v>
      </c>
      <c r="H9" s="4">
        <v>168918543.71000001</v>
      </c>
      <c r="I9" s="31">
        <v>0.95141915103939168</v>
      </c>
    </row>
    <row r="10" spans="3:9" x14ac:dyDescent="0.3">
      <c r="C10" s="24" t="s">
        <v>88</v>
      </c>
      <c r="D10" s="4">
        <v>611105844.09000003</v>
      </c>
      <c r="E10" s="31">
        <v>2.7867093386203499E-2</v>
      </c>
      <c r="F10" s="4">
        <v>21725270</v>
      </c>
      <c r="G10" s="4">
        <v>127740959.55000001</v>
      </c>
      <c r="H10" s="4">
        <v>355754543</v>
      </c>
      <c r="I10" s="31">
        <v>0.82673202594278272</v>
      </c>
    </row>
    <row r="11" spans="3:9" x14ac:dyDescent="0.3">
      <c r="C11" s="23" t="s">
        <v>89</v>
      </c>
      <c r="D11" s="17">
        <v>21929299752.25</v>
      </c>
      <c r="E11" s="33">
        <v>1</v>
      </c>
      <c r="F11" s="17">
        <v>13405989992.18</v>
      </c>
      <c r="G11" s="17">
        <v>3650722062.5700002</v>
      </c>
      <c r="H11" s="17">
        <v>2506978692.1999998</v>
      </c>
      <c r="I11" s="33">
        <v>0.89212564778511538</v>
      </c>
    </row>
    <row r="13" spans="3:9" x14ac:dyDescent="0.3">
      <c r="C13" s="8" t="s">
        <v>61</v>
      </c>
    </row>
    <row r="14" spans="3:9" x14ac:dyDescent="0.3">
      <c r="C14" s="8"/>
    </row>
    <row r="17" spans="4:9" x14ac:dyDescent="0.3">
      <c r="D17" s="216"/>
    </row>
    <row r="19" spans="4:9" x14ac:dyDescent="0.3">
      <c r="D19" s="73"/>
      <c r="E19" s="15"/>
      <c r="F19" s="73"/>
      <c r="G19" s="73"/>
      <c r="H19" s="73"/>
      <c r="I19" s="15"/>
    </row>
    <row r="20" spans="4:9" x14ac:dyDescent="0.3">
      <c r="D20" s="73"/>
      <c r="E20" s="15"/>
      <c r="F20" s="73"/>
      <c r="G20" s="73"/>
      <c r="H20" s="73"/>
      <c r="I20" s="15"/>
    </row>
    <row r="21" spans="4:9" x14ac:dyDescent="0.3">
      <c r="D21" s="73"/>
      <c r="E21" s="15"/>
      <c r="F21" s="73"/>
      <c r="G21" s="73"/>
      <c r="H21" s="73"/>
      <c r="I21" s="15"/>
    </row>
    <row r="22" spans="4:9" x14ac:dyDescent="0.3">
      <c r="D22" s="73"/>
      <c r="E22" s="15"/>
      <c r="F22" s="73"/>
      <c r="G22" s="73"/>
      <c r="H22" s="73"/>
      <c r="I22" s="15"/>
    </row>
    <row r="23" spans="4:9" x14ac:dyDescent="0.3">
      <c r="D23" s="73"/>
      <c r="E23" s="15"/>
      <c r="F23" s="73"/>
      <c r="G23" s="73"/>
      <c r="H23" s="73"/>
      <c r="I23" s="1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3"/>
  <sheetViews>
    <sheetView workbookViewId="0">
      <selection activeCell="P26" sqref="P26"/>
    </sheetView>
  </sheetViews>
  <sheetFormatPr defaultRowHeight="14.4" x14ac:dyDescent="0.3"/>
  <cols>
    <col min="3" max="3" width="26.6640625" customWidth="1"/>
    <col min="4" max="4" width="13.88671875" bestFit="1" customWidth="1"/>
    <col min="5" max="5" width="15.44140625" bestFit="1" customWidth="1"/>
    <col min="6" max="6" width="18.88671875" customWidth="1"/>
    <col min="7" max="8" width="12.6640625" bestFit="1" customWidth="1"/>
    <col min="9" max="9" width="15.109375" customWidth="1"/>
  </cols>
  <sheetData>
    <row r="2" spans="3:9" x14ac:dyDescent="0.3">
      <c r="C2" s="185" t="s">
        <v>483</v>
      </c>
      <c r="D2" s="185"/>
      <c r="E2" s="185"/>
      <c r="F2" s="185"/>
      <c r="G2" s="185"/>
    </row>
    <row r="5" spans="3:9" ht="28.8" x14ac:dyDescent="0.3">
      <c r="D5" s="26" t="s">
        <v>456</v>
      </c>
      <c r="E5" s="183" t="s">
        <v>81</v>
      </c>
      <c r="F5" s="183" t="s">
        <v>20</v>
      </c>
      <c r="G5" s="183" t="s">
        <v>13</v>
      </c>
      <c r="H5" s="183" t="s">
        <v>18</v>
      </c>
      <c r="I5" s="184" t="s">
        <v>82</v>
      </c>
    </row>
    <row r="6" spans="3:9" x14ac:dyDescent="0.3">
      <c r="D6" s="183" t="s">
        <v>83</v>
      </c>
      <c r="E6" s="183" t="s">
        <v>84</v>
      </c>
      <c r="F6" s="183" t="s">
        <v>83</v>
      </c>
      <c r="G6" s="183" t="s">
        <v>83</v>
      </c>
      <c r="H6" s="183" t="s">
        <v>83</v>
      </c>
      <c r="I6" s="183" t="s">
        <v>84</v>
      </c>
    </row>
    <row r="7" spans="3:9" x14ac:dyDescent="0.3">
      <c r="C7" s="24" t="s">
        <v>85</v>
      </c>
      <c r="D7" s="4">
        <v>8503654815.0699997</v>
      </c>
      <c r="E7" s="31">
        <v>0.40810443002055152</v>
      </c>
      <c r="F7" s="4">
        <v>3996397412.9400001</v>
      </c>
      <c r="G7" s="4">
        <v>2221139067.9899998</v>
      </c>
      <c r="H7" s="4">
        <v>1127424116.6199999</v>
      </c>
      <c r="I7" s="31">
        <v>0.86374162137125021</v>
      </c>
    </row>
    <row r="8" spans="3:9" x14ac:dyDescent="0.3">
      <c r="C8" s="24" t="s">
        <v>86</v>
      </c>
      <c r="D8" s="4">
        <v>6592039948.1500006</v>
      </c>
      <c r="E8" s="31">
        <v>0.31636287740006491</v>
      </c>
      <c r="F8" s="4">
        <v>3876179368.5699997</v>
      </c>
      <c r="G8" s="4">
        <v>1079813761.9499998</v>
      </c>
      <c r="H8" s="4">
        <v>795427247.75999999</v>
      </c>
      <c r="I8" s="31">
        <v>0.87247960017203574</v>
      </c>
    </row>
    <row r="9" spans="3:9" x14ac:dyDescent="0.3">
      <c r="C9" s="24" t="s">
        <v>87</v>
      </c>
      <c r="D9" s="4">
        <v>5148038433.7600002</v>
      </c>
      <c r="E9" s="31">
        <v>0.24706286137229846</v>
      </c>
      <c r="F9" s="4">
        <v>4472409686.9099998</v>
      </c>
      <c r="G9" s="4">
        <v>210067295.18000001</v>
      </c>
      <c r="H9" s="4">
        <v>204307902.82999998</v>
      </c>
      <c r="I9" s="31">
        <v>0.94925182626323423</v>
      </c>
    </row>
    <row r="10" spans="3:9" x14ac:dyDescent="0.3">
      <c r="C10" s="24" t="s">
        <v>88</v>
      </c>
      <c r="D10" s="4">
        <v>593224673.44000006</v>
      </c>
      <c r="E10" s="31">
        <v>2.8469831207085062E-2</v>
      </c>
      <c r="F10" s="4">
        <v>7174798</v>
      </c>
      <c r="G10" s="4">
        <v>129227993.64000002</v>
      </c>
      <c r="H10" s="4">
        <v>349368272</v>
      </c>
      <c r="I10" s="31">
        <v>0.81886523839796399</v>
      </c>
    </row>
    <row r="11" spans="3:9" x14ac:dyDescent="0.3">
      <c r="C11" s="23" t="s">
        <v>89</v>
      </c>
      <c r="D11" s="17">
        <v>20836957870.420002</v>
      </c>
      <c r="E11" s="33">
        <v>1</v>
      </c>
      <c r="F11" s="17">
        <v>12352161266.42</v>
      </c>
      <c r="G11" s="17">
        <v>3640248118.7599993</v>
      </c>
      <c r="H11" s="17">
        <v>2476527539.21</v>
      </c>
      <c r="I11" s="33">
        <v>0.88635476633603849</v>
      </c>
    </row>
    <row r="13" spans="3:9" x14ac:dyDescent="0.3">
      <c r="C13" s="8" t="s">
        <v>61</v>
      </c>
    </row>
    <row r="14" spans="3:9" x14ac:dyDescent="0.3">
      <c r="C14" s="8"/>
    </row>
    <row r="17" spans="4:9" x14ac:dyDescent="0.3">
      <c r="D17" s="216"/>
    </row>
    <row r="19" spans="4:9" x14ac:dyDescent="0.3">
      <c r="D19" s="73"/>
      <c r="E19" s="15"/>
      <c r="F19" s="73"/>
      <c r="G19" s="73"/>
      <c r="H19" s="73"/>
      <c r="I19" s="15"/>
    </row>
    <row r="20" spans="4:9" x14ac:dyDescent="0.3">
      <c r="D20" s="73"/>
      <c r="E20" s="15"/>
      <c r="F20" s="73"/>
      <c r="G20" s="73"/>
      <c r="H20" s="73"/>
      <c r="I20" s="15"/>
    </row>
    <row r="21" spans="4:9" x14ac:dyDescent="0.3">
      <c r="D21" s="73"/>
      <c r="E21" s="15"/>
      <c r="F21" s="73"/>
      <c r="G21" s="73"/>
      <c r="H21" s="73"/>
      <c r="I21" s="15"/>
    </row>
    <row r="22" spans="4:9" x14ac:dyDescent="0.3">
      <c r="D22" s="73"/>
      <c r="E22" s="15"/>
      <c r="F22" s="73"/>
      <c r="G22" s="73"/>
      <c r="H22" s="73"/>
      <c r="I22" s="15"/>
    </row>
    <row r="23" spans="4:9" x14ac:dyDescent="0.3">
      <c r="D23" s="73"/>
      <c r="E23" s="15"/>
      <c r="F23" s="73"/>
      <c r="G23" s="73"/>
      <c r="H23" s="73"/>
      <c r="I23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9"/>
  <sheetViews>
    <sheetView workbookViewId="0">
      <selection activeCell="O14" sqref="O14"/>
    </sheetView>
  </sheetViews>
  <sheetFormatPr defaultRowHeight="14.4" x14ac:dyDescent="0.3"/>
  <cols>
    <col min="3" max="3" width="26.6640625" customWidth="1"/>
    <col min="4" max="4" width="13.88671875" bestFit="1" customWidth="1"/>
    <col min="5" max="5" width="15.44140625" bestFit="1" customWidth="1"/>
    <col min="6" max="6" width="18.88671875" customWidth="1"/>
    <col min="7" max="8" width="12.6640625" bestFit="1" customWidth="1"/>
    <col min="9" max="9" width="15.109375" customWidth="1"/>
  </cols>
  <sheetData>
    <row r="2" spans="3:9" x14ac:dyDescent="0.3">
      <c r="C2" s="215" t="s">
        <v>483</v>
      </c>
      <c r="D2" s="215"/>
      <c r="E2" s="215"/>
      <c r="F2" s="215"/>
      <c r="G2" s="215"/>
    </row>
    <row r="5" spans="3:9" ht="28.8" x14ac:dyDescent="0.3">
      <c r="D5" s="26" t="s">
        <v>441</v>
      </c>
      <c r="E5" s="212" t="s">
        <v>81</v>
      </c>
      <c r="F5" s="212" t="s">
        <v>20</v>
      </c>
      <c r="G5" s="212" t="s">
        <v>13</v>
      </c>
      <c r="H5" s="212" t="s">
        <v>18</v>
      </c>
      <c r="I5" s="214" t="s">
        <v>82</v>
      </c>
    </row>
    <row r="6" spans="3:9" x14ac:dyDescent="0.3">
      <c r="D6" s="212" t="s">
        <v>83</v>
      </c>
      <c r="E6" s="212" t="s">
        <v>84</v>
      </c>
      <c r="F6" s="212" t="s">
        <v>83</v>
      </c>
      <c r="G6" s="212" t="s">
        <v>83</v>
      </c>
      <c r="H6" s="212" t="s">
        <v>83</v>
      </c>
      <c r="I6" s="212" t="s">
        <v>84</v>
      </c>
    </row>
    <row r="7" spans="3:9" x14ac:dyDescent="0.3">
      <c r="C7" s="24" t="s">
        <v>85</v>
      </c>
      <c r="D7" s="4">
        <v>8560771844</v>
      </c>
      <c r="E7" s="31">
        <v>0.50651216821960954</v>
      </c>
      <c r="F7" s="4">
        <v>4146539937.4099998</v>
      </c>
      <c r="G7" s="4">
        <v>2080989737.8299999</v>
      </c>
      <c r="H7" s="4">
        <v>1104635262.7</v>
      </c>
      <c r="I7" s="31">
        <v>0.85648409644233947</v>
      </c>
    </row>
    <row r="8" spans="3:9" x14ac:dyDescent="0.3">
      <c r="C8" s="24" t="s">
        <v>86</v>
      </c>
      <c r="D8" s="4">
        <v>6078587256</v>
      </c>
      <c r="E8" s="31">
        <v>0.3596496281724893</v>
      </c>
      <c r="F8" s="4">
        <v>3641755914</v>
      </c>
      <c r="G8" s="4">
        <v>1008588762.2299999</v>
      </c>
      <c r="H8" s="4">
        <v>650174260.67999995</v>
      </c>
      <c r="I8" s="31">
        <v>0.8719984946816991</v>
      </c>
    </row>
    <row r="9" spans="3:9" x14ac:dyDescent="0.3">
      <c r="C9" s="24" t="s">
        <v>87</v>
      </c>
      <c r="D9" s="4">
        <v>4821563207</v>
      </c>
      <c r="E9" s="31">
        <v>0.28527572963437819</v>
      </c>
      <c r="F9" s="4">
        <v>4159900643.2799997</v>
      </c>
      <c r="G9" s="4">
        <v>218618759.59999999</v>
      </c>
      <c r="H9" s="4">
        <v>194257771.49000001</v>
      </c>
      <c r="I9" s="31">
        <v>0.94840137485805398</v>
      </c>
    </row>
    <row r="10" spans="3:9" x14ac:dyDescent="0.3">
      <c r="C10" s="24" t="s">
        <v>88</v>
      </c>
      <c r="D10" s="4">
        <v>580618148</v>
      </c>
      <c r="E10" s="31">
        <v>3.4353229171851137E-2</v>
      </c>
      <c r="F10" s="4">
        <v>7331797</v>
      </c>
      <c r="G10" s="4">
        <v>124409508.10000001</v>
      </c>
      <c r="H10" s="4">
        <v>341760912</v>
      </c>
      <c r="I10" s="31">
        <v>0.81551398061337366</v>
      </c>
    </row>
    <row r="11" spans="3:9" x14ac:dyDescent="0.3">
      <c r="C11" s="23" t="s">
        <v>89</v>
      </c>
      <c r="D11" s="17">
        <v>20041540455.09</v>
      </c>
      <c r="E11" s="33">
        <v>1</v>
      </c>
      <c r="F11" s="17">
        <v>11955528291.689999</v>
      </c>
      <c r="G11" s="17">
        <v>3432606767.7599998</v>
      </c>
      <c r="H11" s="17">
        <v>2290828206.8699999</v>
      </c>
      <c r="I11" s="33">
        <v>0.8821159883361176</v>
      </c>
    </row>
    <row r="12" spans="3:9" x14ac:dyDescent="0.3">
      <c r="D12" s="73"/>
      <c r="E12" s="15"/>
      <c r="F12" s="73"/>
      <c r="G12" s="73"/>
      <c r="H12" s="73"/>
      <c r="I12" s="15"/>
    </row>
    <row r="13" spans="3:9" x14ac:dyDescent="0.3">
      <c r="C13" s="8" t="s">
        <v>61</v>
      </c>
    </row>
    <row r="14" spans="3:9" x14ac:dyDescent="0.3">
      <c r="C14" s="8"/>
    </row>
    <row r="17" spans="4:9" x14ac:dyDescent="0.3">
      <c r="D17" s="216"/>
    </row>
    <row r="19" spans="4:9" x14ac:dyDescent="0.3">
      <c r="D19" s="73"/>
      <c r="E19" s="15"/>
      <c r="F19" s="73"/>
      <c r="G19" s="73"/>
      <c r="H19" s="73"/>
      <c r="I19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38"/>
  <sheetViews>
    <sheetView topLeftCell="B1" workbookViewId="0">
      <selection activeCell="G6" sqref="G6:G35"/>
    </sheetView>
  </sheetViews>
  <sheetFormatPr defaultRowHeight="14.4" x14ac:dyDescent="0.3"/>
  <cols>
    <col min="3" max="3" width="13.5546875" customWidth="1"/>
    <col min="4" max="4" width="14.5546875" bestFit="1" customWidth="1"/>
    <col min="5" max="8" width="13.88671875" bestFit="1" customWidth="1"/>
  </cols>
  <sheetData>
    <row r="2" spans="3:8" x14ac:dyDescent="0.3">
      <c r="C2" s="9" t="s">
        <v>450</v>
      </c>
    </row>
    <row r="4" spans="3:8" x14ac:dyDescent="0.3">
      <c r="C4" s="273" t="s">
        <v>8</v>
      </c>
      <c r="D4" s="273" t="s">
        <v>9</v>
      </c>
      <c r="E4" s="274" t="s">
        <v>10</v>
      </c>
      <c r="F4" s="274"/>
      <c r="G4" s="274"/>
      <c r="H4" s="274"/>
    </row>
    <row r="5" spans="3:8" x14ac:dyDescent="0.3">
      <c r="C5" s="273"/>
      <c r="D5" s="273"/>
      <c r="E5" s="251" t="s">
        <v>507</v>
      </c>
      <c r="F5" s="251" t="s">
        <v>508</v>
      </c>
      <c r="G5" s="251" t="s">
        <v>509</v>
      </c>
      <c r="H5" s="251" t="s">
        <v>510</v>
      </c>
    </row>
    <row r="6" spans="3:8" x14ac:dyDescent="0.3">
      <c r="C6" s="275" t="s">
        <v>1</v>
      </c>
      <c r="D6" t="s">
        <v>11</v>
      </c>
      <c r="E6" s="10">
        <v>14933163</v>
      </c>
      <c r="F6" s="10">
        <v>14588306</v>
      </c>
      <c r="G6" s="10">
        <v>17332294</v>
      </c>
      <c r="H6" s="10">
        <v>20363489</v>
      </c>
    </row>
    <row r="7" spans="3:8" x14ac:dyDescent="0.3">
      <c r="C7" s="275"/>
      <c r="D7" t="s">
        <v>12</v>
      </c>
      <c r="E7" s="10">
        <v>148241147</v>
      </c>
      <c r="F7" s="10">
        <v>190033245</v>
      </c>
      <c r="G7" s="10">
        <v>209564127</v>
      </c>
      <c r="H7" s="10">
        <v>242816525.00000003</v>
      </c>
    </row>
    <row r="8" spans="3:8" x14ac:dyDescent="0.3">
      <c r="C8" s="275"/>
      <c r="D8" t="s">
        <v>13</v>
      </c>
      <c r="E8" s="10">
        <v>773832015</v>
      </c>
      <c r="F8" s="10">
        <v>869299316</v>
      </c>
      <c r="G8" s="10">
        <v>915718191.38999999</v>
      </c>
      <c r="H8" s="10">
        <v>979401547</v>
      </c>
    </row>
    <row r="9" spans="3:8" x14ac:dyDescent="0.3">
      <c r="C9" s="275"/>
      <c r="D9" t="s">
        <v>14</v>
      </c>
      <c r="E9" s="10">
        <v>3268068</v>
      </c>
      <c r="F9" s="10">
        <v>3683460</v>
      </c>
      <c r="G9" s="10">
        <v>4114486</v>
      </c>
      <c r="H9" s="10">
        <v>4471176</v>
      </c>
    </row>
    <row r="10" spans="3:8" x14ac:dyDescent="0.3">
      <c r="C10" s="275"/>
      <c r="D10" t="s">
        <v>15</v>
      </c>
      <c r="E10" s="10">
        <v>9632394</v>
      </c>
      <c r="F10" s="10">
        <v>27070950.000000004</v>
      </c>
      <c r="G10" s="10">
        <v>16324310</v>
      </c>
      <c r="H10" s="10">
        <v>16849877</v>
      </c>
    </row>
    <row r="11" spans="3:8" x14ac:dyDescent="0.3">
      <c r="C11" s="275"/>
      <c r="D11" t="s">
        <v>16</v>
      </c>
      <c r="E11" s="10">
        <v>6991988</v>
      </c>
      <c r="F11" s="10">
        <v>7234729</v>
      </c>
      <c r="G11" s="10">
        <v>7320242.9999999991</v>
      </c>
      <c r="H11" s="10">
        <v>6255300</v>
      </c>
    </row>
    <row r="12" spans="3:8" x14ac:dyDescent="0.3">
      <c r="C12" s="275"/>
      <c r="D12" t="s">
        <v>17</v>
      </c>
      <c r="E12" s="10">
        <v>8402565</v>
      </c>
      <c r="F12" s="10">
        <v>10551662</v>
      </c>
      <c r="G12" s="10">
        <v>10397130</v>
      </c>
      <c r="H12" s="10">
        <v>8543024</v>
      </c>
    </row>
    <row r="13" spans="3:8" x14ac:dyDescent="0.3">
      <c r="C13" s="275"/>
      <c r="D13" t="s">
        <v>18</v>
      </c>
      <c r="E13" s="10">
        <v>471730870</v>
      </c>
      <c r="F13" s="10">
        <v>567727320</v>
      </c>
      <c r="G13" s="10">
        <v>615792186</v>
      </c>
      <c r="H13" s="10">
        <v>651647728</v>
      </c>
    </row>
    <row r="14" spans="3:8" x14ac:dyDescent="0.3">
      <c r="C14" s="275"/>
      <c r="D14" t="s">
        <v>19</v>
      </c>
      <c r="E14" s="10">
        <v>56803044</v>
      </c>
      <c r="F14" s="10">
        <v>67348560</v>
      </c>
      <c r="G14" s="10">
        <v>74494834</v>
      </c>
      <c r="H14" s="10">
        <v>67372981</v>
      </c>
    </row>
    <row r="15" spans="3:8" x14ac:dyDescent="0.3">
      <c r="C15" s="275"/>
      <c r="D15" t="s">
        <v>20</v>
      </c>
      <c r="E15" s="10">
        <v>2177099707</v>
      </c>
      <c r="F15" s="10">
        <v>1814824739</v>
      </c>
      <c r="G15" s="10">
        <v>1960411202.8599989</v>
      </c>
      <c r="H15" s="10">
        <v>2195015890.5099998</v>
      </c>
    </row>
    <row r="16" spans="3:8" x14ac:dyDescent="0.3">
      <c r="C16" s="275"/>
      <c r="D16" t="s">
        <v>21</v>
      </c>
      <c r="E16" s="10">
        <v>2347502</v>
      </c>
      <c r="F16" s="10">
        <v>2774545</v>
      </c>
      <c r="G16" s="10">
        <v>4416195</v>
      </c>
      <c r="H16" s="10">
        <v>2427124</v>
      </c>
    </row>
    <row r="17" spans="3:8" x14ac:dyDescent="0.3">
      <c r="C17" s="275"/>
      <c r="D17" t="s">
        <v>22</v>
      </c>
      <c r="E17" s="10">
        <v>4895337</v>
      </c>
      <c r="F17" s="10">
        <v>2007878</v>
      </c>
      <c r="G17" s="10">
        <v>2660615</v>
      </c>
      <c r="H17" s="10">
        <v>1930528.0000000002</v>
      </c>
    </row>
    <row r="18" spans="3:8" x14ac:dyDescent="0.3">
      <c r="C18" s="275"/>
      <c r="D18" t="s">
        <v>23</v>
      </c>
      <c r="E18" s="10">
        <v>142187756</v>
      </c>
      <c r="F18" s="10">
        <v>178399966</v>
      </c>
      <c r="G18" s="10">
        <v>168261310</v>
      </c>
      <c r="H18" s="10">
        <v>176479097</v>
      </c>
    </row>
    <row r="19" spans="3:8" x14ac:dyDescent="0.3">
      <c r="C19" s="275"/>
      <c r="D19" t="s">
        <v>24</v>
      </c>
      <c r="E19" s="10">
        <v>43629</v>
      </c>
      <c r="F19" s="10">
        <v>-10276</v>
      </c>
      <c r="G19" s="10">
        <v>1384</v>
      </c>
      <c r="H19" s="10">
        <v>4894</v>
      </c>
    </row>
    <row r="20" spans="3:8" x14ac:dyDescent="0.3">
      <c r="C20" s="275"/>
      <c r="D20" t="s">
        <v>25</v>
      </c>
      <c r="E20" s="10">
        <v>70522646</v>
      </c>
      <c r="F20" s="10">
        <v>76519529</v>
      </c>
      <c r="G20" s="10">
        <v>64775979</v>
      </c>
      <c r="H20" s="10">
        <v>71344696</v>
      </c>
    </row>
    <row r="21" spans="3:8" x14ac:dyDescent="0.3">
      <c r="C21" s="275"/>
      <c r="D21" t="s">
        <v>26</v>
      </c>
      <c r="E21" s="10">
        <v>13232275</v>
      </c>
      <c r="F21" s="10">
        <v>15973557</v>
      </c>
      <c r="G21" s="10">
        <v>21629169</v>
      </c>
      <c r="H21" s="10">
        <v>17415738</v>
      </c>
    </row>
    <row r="22" spans="3:8" x14ac:dyDescent="0.3">
      <c r="C22" s="275"/>
      <c r="D22" t="s">
        <v>27</v>
      </c>
      <c r="E22" s="10">
        <v>365767</v>
      </c>
      <c r="F22" s="10">
        <v>199370.00000000003</v>
      </c>
      <c r="G22" s="10">
        <v>215213</v>
      </c>
      <c r="H22" s="10">
        <v>413453</v>
      </c>
    </row>
    <row r="23" spans="3:8" x14ac:dyDescent="0.3">
      <c r="C23" s="275"/>
      <c r="D23" t="s">
        <v>28</v>
      </c>
      <c r="E23" s="10">
        <v>42358840</v>
      </c>
      <c r="F23" s="10">
        <v>41499968</v>
      </c>
      <c r="G23" s="10">
        <v>51955724</v>
      </c>
      <c r="H23" s="10">
        <v>48592814.999999993</v>
      </c>
    </row>
    <row r="24" spans="3:8" x14ac:dyDescent="0.3">
      <c r="D24" s="11" t="s">
        <v>3</v>
      </c>
      <c r="E24" s="12">
        <v>3946888713</v>
      </c>
      <c r="F24" s="12">
        <v>3889726824</v>
      </c>
      <c r="G24" s="12">
        <v>4145384593.249999</v>
      </c>
      <c r="H24" s="12">
        <v>4511345882.5100002</v>
      </c>
    </row>
    <row r="25" spans="3:8" x14ac:dyDescent="0.3">
      <c r="C25" s="275" t="s">
        <v>2</v>
      </c>
      <c r="D25" t="s">
        <v>29</v>
      </c>
      <c r="E25" s="10">
        <v>442944186</v>
      </c>
      <c r="F25" s="10">
        <v>485253103</v>
      </c>
      <c r="G25" s="10">
        <v>579145286</v>
      </c>
      <c r="H25" s="10">
        <v>626847391</v>
      </c>
    </row>
    <row r="26" spans="3:8" x14ac:dyDescent="0.3">
      <c r="C26" s="275"/>
      <c r="D26" t="s">
        <v>30</v>
      </c>
      <c r="E26" s="10">
        <v>1017</v>
      </c>
      <c r="F26" s="10">
        <v>1017</v>
      </c>
      <c r="G26" s="10">
        <v>1017</v>
      </c>
      <c r="H26" s="10">
        <v>0</v>
      </c>
    </row>
    <row r="27" spans="3:8" x14ac:dyDescent="0.3">
      <c r="C27" s="275"/>
      <c r="D27" t="s">
        <v>31</v>
      </c>
      <c r="E27" s="10">
        <v>249281852</v>
      </c>
      <c r="F27" s="10">
        <v>267812617</v>
      </c>
      <c r="G27" s="10">
        <v>318458899</v>
      </c>
      <c r="H27" s="10">
        <v>528528063</v>
      </c>
    </row>
    <row r="28" spans="3:8" x14ac:dyDescent="0.3">
      <c r="C28" s="275"/>
      <c r="D28" t="s">
        <v>32</v>
      </c>
      <c r="E28" s="13">
        <v>0</v>
      </c>
      <c r="F28" s="13">
        <v>0</v>
      </c>
      <c r="G28" s="10">
        <v>0</v>
      </c>
      <c r="H28" s="10">
        <v>0</v>
      </c>
    </row>
    <row r="29" spans="3:8" x14ac:dyDescent="0.3">
      <c r="C29" s="275"/>
      <c r="D29" t="s">
        <v>33</v>
      </c>
      <c r="E29" s="13">
        <v>0</v>
      </c>
      <c r="F29" s="13">
        <v>0</v>
      </c>
      <c r="G29" s="10">
        <v>0</v>
      </c>
      <c r="H29" s="10">
        <v>0</v>
      </c>
    </row>
    <row r="30" spans="3:8" x14ac:dyDescent="0.3">
      <c r="C30" s="275"/>
      <c r="D30" t="s">
        <v>34</v>
      </c>
      <c r="E30" s="13">
        <v>0</v>
      </c>
      <c r="F30" s="13">
        <v>0</v>
      </c>
      <c r="G30" s="10">
        <v>0</v>
      </c>
      <c r="H30" s="10">
        <v>0</v>
      </c>
    </row>
    <row r="31" spans="3:8" x14ac:dyDescent="0.3">
      <c r="C31" s="275"/>
      <c r="D31" t="s">
        <v>35</v>
      </c>
      <c r="E31" s="13">
        <v>0</v>
      </c>
      <c r="F31" s="13">
        <v>0</v>
      </c>
      <c r="G31" s="10">
        <v>0</v>
      </c>
      <c r="H31" s="10">
        <v>0</v>
      </c>
    </row>
    <row r="32" spans="3:8" x14ac:dyDescent="0.3">
      <c r="C32" s="275"/>
      <c r="D32" t="s">
        <v>11</v>
      </c>
      <c r="E32" s="10">
        <v>1500897</v>
      </c>
      <c r="F32" s="10">
        <v>3956292</v>
      </c>
      <c r="G32" s="10">
        <v>5697184</v>
      </c>
      <c r="H32" s="10">
        <v>5387872</v>
      </c>
    </row>
    <row r="33" spans="3:8" x14ac:dyDescent="0.3">
      <c r="C33" s="275"/>
      <c r="D33" t="s">
        <v>12</v>
      </c>
      <c r="E33" s="10">
        <v>100108189</v>
      </c>
      <c r="F33" s="10">
        <v>130608398</v>
      </c>
      <c r="G33" s="10">
        <v>151241112</v>
      </c>
      <c r="H33" s="10">
        <v>159492679</v>
      </c>
    </row>
    <row r="34" spans="3:8" x14ac:dyDescent="0.3">
      <c r="C34" s="275"/>
      <c r="D34" s="11" t="s">
        <v>3</v>
      </c>
      <c r="E34" s="12">
        <v>793836141</v>
      </c>
      <c r="F34" s="12">
        <v>887631427</v>
      </c>
      <c r="G34" s="12">
        <v>1054543498</v>
      </c>
      <c r="H34" s="12">
        <v>1320256005</v>
      </c>
    </row>
    <row r="35" spans="3:8" x14ac:dyDescent="0.3">
      <c r="C35" s="273" t="s">
        <v>3</v>
      </c>
      <c r="D35" s="273"/>
      <c r="E35" s="12">
        <v>4740724854</v>
      </c>
      <c r="F35" s="12">
        <v>4777358251</v>
      </c>
      <c r="G35" s="12">
        <v>5199928091.249999</v>
      </c>
      <c r="H35" s="12">
        <v>5831601887.5100002</v>
      </c>
    </row>
    <row r="37" spans="3:8" x14ac:dyDescent="0.3">
      <c r="C37" s="8" t="s">
        <v>6</v>
      </c>
    </row>
    <row r="38" spans="3:8" x14ac:dyDescent="0.3">
      <c r="C38" s="8" t="s">
        <v>7</v>
      </c>
    </row>
  </sheetData>
  <mergeCells count="6">
    <mergeCell ref="C35:D35"/>
    <mergeCell ref="C4:C5"/>
    <mergeCell ref="D4:D5"/>
    <mergeCell ref="E4:H4"/>
    <mergeCell ref="C6:C23"/>
    <mergeCell ref="C25:C3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4"/>
  <sheetViews>
    <sheetView workbookViewId="0">
      <selection activeCell="M28" sqref="M28"/>
    </sheetView>
  </sheetViews>
  <sheetFormatPr defaultRowHeight="14.4" x14ac:dyDescent="0.3"/>
  <cols>
    <col min="3" max="3" width="26.6640625" customWidth="1"/>
    <col min="4" max="4" width="13.88671875" bestFit="1" customWidth="1"/>
    <col min="5" max="5" width="15.44140625" bestFit="1" customWidth="1"/>
    <col min="6" max="6" width="15" customWidth="1"/>
    <col min="7" max="8" width="12.6640625" bestFit="1" customWidth="1"/>
    <col min="9" max="9" width="13" customWidth="1"/>
  </cols>
  <sheetData>
    <row r="2" spans="3:9" x14ac:dyDescent="0.3">
      <c r="C2" s="185" t="s">
        <v>390</v>
      </c>
      <c r="D2" s="185"/>
      <c r="E2" s="185"/>
      <c r="F2" s="185"/>
      <c r="G2" s="185"/>
    </row>
    <row r="5" spans="3:9" ht="28.8" x14ac:dyDescent="0.3">
      <c r="D5" s="26" t="s">
        <v>442</v>
      </c>
      <c r="E5" s="183" t="s">
        <v>81</v>
      </c>
      <c r="F5" s="183" t="s">
        <v>20</v>
      </c>
      <c r="G5" s="183" t="s">
        <v>13</v>
      </c>
      <c r="H5" s="183" t="s">
        <v>18</v>
      </c>
      <c r="I5" s="184" t="s">
        <v>82</v>
      </c>
    </row>
    <row r="6" spans="3:9" x14ac:dyDescent="0.3">
      <c r="D6" s="183" t="s">
        <v>83</v>
      </c>
      <c r="E6" s="183" t="s">
        <v>84</v>
      </c>
      <c r="F6" s="183" t="s">
        <v>83</v>
      </c>
      <c r="G6" s="183" t="s">
        <v>83</v>
      </c>
      <c r="H6" s="183" t="s">
        <v>83</v>
      </c>
      <c r="I6" s="183" t="s">
        <v>84</v>
      </c>
    </row>
    <row r="7" spans="3:9" x14ac:dyDescent="0.3">
      <c r="C7" s="24" t="s">
        <v>85</v>
      </c>
      <c r="D7" s="4">
        <v>8297652556.0999994</v>
      </c>
      <c r="E7" s="31">
        <v>0.49094428209844765</v>
      </c>
      <c r="F7" s="4">
        <v>3961798977.75</v>
      </c>
      <c r="G7" s="4">
        <v>1989770566.1400001</v>
      </c>
      <c r="H7" s="4">
        <v>1127365527.5699999</v>
      </c>
      <c r="I7" s="31">
        <v>0.85312502826548675</v>
      </c>
    </row>
    <row r="8" spans="3:9" x14ac:dyDescent="0.3">
      <c r="C8" s="24" t="s">
        <v>86</v>
      </c>
      <c r="D8" s="4">
        <v>5700313424.1800003</v>
      </c>
      <c r="E8" s="31">
        <v>0.33726843379491189</v>
      </c>
      <c r="F8" s="4">
        <v>3497991391.7299995</v>
      </c>
      <c r="G8" s="4">
        <v>979220770.03000009</v>
      </c>
      <c r="H8" s="4">
        <v>491543773.08999997</v>
      </c>
      <c r="I8" s="31">
        <v>0.87166363761213062</v>
      </c>
    </row>
    <row r="9" spans="3:9" x14ac:dyDescent="0.3">
      <c r="C9" s="24" t="s">
        <v>87</v>
      </c>
      <c r="D9" s="4">
        <v>4438198057.0100002</v>
      </c>
      <c r="E9" s="31">
        <v>0.26259329902981787</v>
      </c>
      <c r="F9" s="4">
        <v>3815831379.6300001</v>
      </c>
      <c r="G9" s="4">
        <v>204140373.56</v>
      </c>
      <c r="H9" s="4">
        <v>170441720.49000001</v>
      </c>
      <c r="I9" s="31">
        <v>0.9441700031978898</v>
      </c>
    </row>
    <row r="10" spans="3:9" x14ac:dyDescent="0.3">
      <c r="C10" s="24" t="s">
        <v>88</v>
      </c>
      <c r="D10" s="4">
        <v>552131974.50999999</v>
      </c>
      <c r="E10" s="31">
        <v>3.2667797791814841E-2</v>
      </c>
      <c r="F10" s="4">
        <v>988446.00000000012</v>
      </c>
      <c r="G10" s="4">
        <v>118921596</v>
      </c>
      <c r="H10" s="4">
        <v>335718463</v>
      </c>
      <c r="I10" s="31">
        <v>0.82521666202062682</v>
      </c>
    </row>
    <row r="11" spans="3:9" x14ac:dyDescent="0.3">
      <c r="C11" s="23" t="s">
        <v>89</v>
      </c>
      <c r="D11" s="17">
        <v>18988296011.799999</v>
      </c>
      <c r="E11" s="33">
        <v>1</v>
      </c>
      <c r="F11" s="17">
        <v>11276610195.110001</v>
      </c>
      <c r="G11" s="17">
        <v>3292053305.73</v>
      </c>
      <c r="H11" s="17">
        <v>2125069484.1499999</v>
      </c>
      <c r="I11" s="33">
        <v>0.87915908697736345</v>
      </c>
    </row>
    <row r="13" spans="3:9" x14ac:dyDescent="0.3">
      <c r="C13" s="8" t="s">
        <v>61</v>
      </c>
    </row>
    <row r="14" spans="3:9" x14ac:dyDescent="0.3">
      <c r="C14" s="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1"/>
  <sheetViews>
    <sheetView workbookViewId="0">
      <selection activeCell="C4" sqref="C4:E9"/>
    </sheetView>
  </sheetViews>
  <sheetFormatPr defaultRowHeight="14.4" x14ac:dyDescent="0.3"/>
  <cols>
    <col min="3" max="3" width="46.33203125" customWidth="1"/>
    <col min="4" max="4" width="15.33203125" bestFit="1" customWidth="1"/>
    <col min="5" max="5" width="19" bestFit="1" customWidth="1"/>
  </cols>
  <sheetData>
    <row r="2" spans="3:5" x14ac:dyDescent="0.3">
      <c r="C2" s="234" t="s">
        <v>484</v>
      </c>
      <c r="D2" s="234"/>
      <c r="E2" s="234"/>
    </row>
    <row r="4" spans="3:5" x14ac:dyDescent="0.3">
      <c r="D4" s="251" t="s">
        <v>513</v>
      </c>
      <c r="E4" s="251" t="s">
        <v>90</v>
      </c>
    </row>
    <row r="5" spans="3:5" x14ac:dyDescent="0.3">
      <c r="C5" t="s">
        <v>85</v>
      </c>
      <c r="D5" s="5">
        <v>1287873337</v>
      </c>
      <c r="E5" s="29">
        <v>8.7866980783282853E-2</v>
      </c>
    </row>
    <row r="6" spans="3:5" x14ac:dyDescent="0.3">
      <c r="C6" t="s">
        <v>91</v>
      </c>
      <c r="D6" s="5">
        <v>12663062831</v>
      </c>
      <c r="E6" s="29">
        <v>0.86395538013143947</v>
      </c>
    </row>
    <row r="7" spans="3:5" x14ac:dyDescent="0.3">
      <c r="C7" t="s">
        <v>92</v>
      </c>
      <c r="D7" s="5">
        <v>149421584</v>
      </c>
      <c r="E7" s="31">
        <v>1.0194499002921501E-2</v>
      </c>
    </row>
    <row r="8" spans="3:5" x14ac:dyDescent="0.3">
      <c r="C8" t="s">
        <v>88</v>
      </c>
      <c r="D8" s="5">
        <v>556721910</v>
      </c>
      <c r="E8" s="31">
        <v>3.7983140082356197E-2</v>
      </c>
    </row>
    <row r="9" spans="3:5" x14ac:dyDescent="0.3">
      <c r="C9" s="11" t="s">
        <v>93</v>
      </c>
      <c r="D9" s="17">
        <v>14657079662</v>
      </c>
      <c r="E9" s="33">
        <v>0.99999999999999989</v>
      </c>
    </row>
    <row r="11" spans="3:5" x14ac:dyDescent="0.3">
      <c r="C11" s="8" t="s">
        <v>61</v>
      </c>
    </row>
    <row r="17" spans="4:5" x14ac:dyDescent="0.3">
      <c r="D17" s="57"/>
      <c r="E17" s="15"/>
    </row>
    <row r="18" spans="4:5" x14ac:dyDescent="0.3">
      <c r="D18" s="57"/>
      <c r="E18" s="15"/>
    </row>
    <row r="19" spans="4:5" x14ac:dyDescent="0.3">
      <c r="D19" s="57"/>
      <c r="E19" s="15"/>
    </row>
    <row r="20" spans="4:5" x14ac:dyDescent="0.3">
      <c r="D20" s="57"/>
      <c r="E20" s="15"/>
    </row>
    <row r="21" spans="4:5" x14ac:dyDescent="0.3">
      <c r="D21" s="73"/>
      <c r="E21" s="1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1"/>
  <sheetViews>
    <sheetView workbookViewId="0">
      <selection activeCell="C4" sqref="C4:E9"/>
    </sheetView>
  </sheetViews>
  <sheetFormatPr defaultRowHeight="14.4" x14ac:dyDescent="0.3"/>
  <cols>
    <col min="3" max="3" width="46.33203125" customWidth="1"/>
    <col min="4" max="4" width="15.33203125" bestFit="1" customWidth="1"/>
    <col min="5" max="5" width="19" bestFit="1" customWidth="1"/>
  </cols>
  <sheetData>
    <row r="2" spans="3:5" x14ac:dyDescent="0.3">
      <c r="C2" s="233" t="s">
        <v>484</v>
      </c>
      <c r="D2" s="233"/>
      <c r="E2" s="233"/>
    </row>
    <row r="4" spans="3:5" x14ac:dyDescent="0.3">
      <c r="D4" s="251" t="s">
        <v>485</v>
      </c>
      <c r="E4" s="251" t="s">
        <v>90</v>
      </c>
    </row>
    <row r="5" spans="3:5" x14ac:dyDescent="0.3">
      <c r="C5" t="s">
        <v>85</v>
      </c>
      <c r="D5" s="5">
        <v>1208629317</v>
      </c>
      <c r="E5" s="31">
        <v>8.5795598723717628E-2</v>
      </c>
    </row>
    <row r="6" spans="3:5" x14ac:dyDescent="0.3">
      <c r="C6" t="s">
        <v>91</v>
      </c>
      <c r="D6" s="5">
        <v>12210757373</v>
      </c>
      <c r="E6" s="31">
        <v>0.86679118647143027</v>
      </c>
    </row>
    <row r="7" spans="3:5" x14ac:dyDescent="0.3">
      <c r="C7" t="s">
        <v>92</v>
      </c>
      <c r="D7" s="5">
        <v>145200825</v>
      </c>
      <c r="E7" s="31">
        <v>1.0307206304555285E-2</v>
      </c>
    </row>
    <row r="8" spans="3:5" x14ac:dyDescent="0.3">
      <c r="C8" t="s">
        <v>88</v>
      </c>
      <c r="D8" s="5">
        <v>522723897</v>
      </c>
      <c r="E8" s="31">
        <v>3.7106008500296793E-2</v>
      </c>
    </row>
    <row r="9" spans="3:5" x14ac:dyDescent="0.3">
      <c r="C9" s="11" t="s">
        <v>93</v>
      </c>
      <c r="D9" s="17">
        <v>14087311412</v>
      </c>
      <c r="E9" s="33">
        <v>1</v>
      </c>
    </row>
    <row r="11" spans="3:5" x14ac:dyDescent="0.3">
      <c r="C11" s="8" t="s">
        <v>61</v>
      </c>
    </row>
    <row r="17" spans="4:5" x14ac:dyDescent="0.3">
      <c r="D17" s="57"/>
      <c r="E17" s="15"/>
    </row>
    <row r="18" spans="4:5" x14ac:dyDescent="0.3">
      <c r="D18" s="57"/>
      <c r="E18" s="15"/>
    </row>
    <row r="19" spans="4:5" x14ac:dyDescent="0.3">
      <c r="D19" s="57"/>
      <c r="E19" s="15"/>
    </row>
    <row r="20" spans="4:5" x14ac:dyDescent="0.3">
      <c r="D20" s="57"/>
      <c r="E20" s="15"/>
    </row>
    <row r="21" spans="4:5" x14ac:dyDescent="0.3">
      <c r="D21" s="73"/>
      <c r="E21" s="1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1"/>
  <sheetViews>
    <sheetView workbookViewId="0">
      <selection activeCell="O9" sqref="O9"/>
    </sheetView>
  </sheetViews>
  <sheetFormatPr defaultRowHeight="14.4" x14ac:dyDescent="0.3"/>
  <cols>
    <col min="3" max="3" width="46.33203125" customWidth="1"/>
    <col min="4" max="4" width="15.33203125" bestFit="1" customWidth="1"/>
    <col min="5" max="5" width="19" bestFit="1" customWidth="1"/>
  </cols>
  <sheetData>
    <row r="2" spans="3:5" x14ac:dyDescent="0.3">
      <c r="C2" s="215" t="s">
        <v>486</v>
      </c>
      <c r="D2" s="215"/>
      <c r="E2" s="215"/>
    </row>
    <row r="4" spans="3:5" x14ac:dyDescent="0.3">
      <c r="D4" s="212" t="s">
        <v>457</v>
      </c>
      <c r="E4" s="212" t="s">
        <v>90</v>
      </c>
    </row>
    <row r="5" spans="3:5" x14ac:dyDescent="0.3">
      <c r="C5" t="s">
        <v>85</v>
      </c>
      <c r="D5" s="5">
        <v>1201631362</v>
      </c>
      <c r="E5" s="31">
        <v>8.9231240191574024E-2</v>
      </c>
    </row>
    <row r="6" spans="3:5" x14ac:dyDescent="0.3">
      <c r="C6" t="s">
        <v>91</v>
      </c>
      <c r="D6" s="5">
        <v>11627676419</v>
      </c>
      <c r="E6" s="31">
        <v>0.8634528194127562</v>
      </c>
    </row>
    <row r="7" spans="3:5" x14ac:dyDescent="0.3">
      <c r="C7" t="s">
        <v>92</v>
      </c>
      <c r="D7" s="5">
        <v>138618931</v>
      </c>
      <c r="E7" s="31">
        <v>1.0293622086038918E-2</v>
      </c>
    </row>
    <row r="8" spans="3:5" x14ac:dyDescent="0.3">
      <c r="C8" t="s">
        <v>88</v>
      </c>
      <c r="D8" s="5">
        <v>498560579</v>
      </c>
      <c r="E8" s="31">
        <v>3.7022318309630819E-2</v>
      </c>
    </row>
    <row r="9" spans="3:5" x14ac:dyDescent="0.3">
      <c r="C9" s="11" t="s">
        <v>93</v>
      </c>
      <c r="D9" s="17">
        <v>13466487291</v>
      </c>
      <c r="E9" s="33">
        <v>1</v>
      </c>
    </row>
    <row r="11" spans="3:5" x14ac:dyDescent="0.3">
      <c r="C11" s="8" t="s">
        <v>61</v>
      </c>
    </row>
    <row r="17" spans="4:5" x14ac:dyDescent="0.3">
      <c r="D17" s="57"/>
      <c r="E17" s="15"/>
    </row>
    <row r="18" spans="4:5" x14ac:dyDescent="0.3">
      <c r="D18" s="57"/>
      <c r="E18" s="15"/>
    </row>
    <row r="19" spans="4:5" x14ac:dyDescent="0.3">
      <c r="D19" s="57"/>
      <c r="E19" s="15"/>
    </row>
    <row r="20" spans="4:5" x14ac:dyDescent="0.3">
      <c r="D20" s="57"/>
      <c r="E20" s="15"/>
    </row>
    <row r="21" spans="4:5" x14ac:dyDescent="0.3">
      <c r="D21" s="73"/>
      <c r="E21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workbookViewId="0">
      <selection activeCell="C4" sqref="C4:E9"/>
    </sheetView>
  </sheetViews>
  <sheetFormatPr defaultRowHeight="14.4" x14ac:dyDescent="0.3"/>
  <cols>
    <col min="3" max="3" width="43.44140625" customWidth="1"/>
    <col min="4" max="4" width="15.33203125" bestFit="1" customWidth="1"/>
    <col min="5" max="5" width="19" bestFit="1" customWidth="1"/>
  </cols>
  <sheetData>
    <row r="2" spans="3:5" x14ac:dyDescent="0.3">
      <c r="C2" s="185" t="s">
        <v>444</v>
      </c>
      <c r="D2" s="185"/>
      <c r="E2" s="185"/>
    </row>
    <row r="4" spans="3:5" x14ac:dyDescent="0.3">
      <c r="D4" s="183" t="s">
        <v>445</v>
      </c>
      <c r="E4" s="183" t="s">
        <v>90</v>
      </c>
    </row>
    <row r="5" spans="3:5" x14ac:dyDescent="0.3">
      <c r="C5" t="s">
        <v>85</v>
      </c>
      <c r="D5" s="5">
        <v>1218633703</v>
      </c>
      <c r="E5" s="31">
        <v>9.352334620867972E-2</v>
      </c>
    </row>
    <row r="6" spans="3:5" x14ac:dyDescent="0.3">
      <c r="C6" t="s">
        <v>91</v>
      </c>
      <c r="D6" s="5">
        <v>11184199134</v>
      </c>
      <c r="E6" s="31">
        <v>0.85832496270283931</v>
      </c>
    </row>
    <row r="7" spans="3:5" x14ac:dyDescent="0.3">
      <c r="C7" t="s">
        <v>92</v>
      </c>
      <c r="D7" s="5">
        <v>133632087</v>
      </c>
      <c r="E7" s="31">
        <v>1.0255518049700131E-2</v>
      </c>
    </row>
    <row r="8" spans="3:5" x14ac:dyDescent="0.3">
      <c r="C8" t="s">
        <v>88</v>
      </c>
      <c r="D8" s="5">
        <v>493797063</v>
      </c>
      <c r="E8" s="31">
        <v>3.7896173038780817E-2</v>
      </c>
    </row>
    <row r="9" spans="3:5" x14ac:dyDescent="0.3">
      <c r="C9" s="11" t="s">
        <v>93</v>
      </c>
      <c r="D9" s="17">
        <v>13030261987</v>
      </c>
      <c r="E9" s="33">
        <v>1</v>
      </c>
    </row>
    <row r="11" spans="3:5" x14ac:dyDescent="0.3">
      <c r="C11" s="8" t="s">
        <v>61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workbookViewId="0">
      <selection activeCell="P12" sqref="P12"/>
    </sheetView>
  </sheetViews>
  <sheetFormatPr defaultRowHeight="14.4" x14ac:dyDescent="0.3"/>
  <cols>
    <col min="3" max="3" width="43.44140625" customWidth="1"/>
    <col min="4" max="4" width="15.33203125" bestFit="1" customWidth="1"/>
    <col min="5" max="5" width="19" bestFit="1" customWidth="1"/>
  </cols>
  <sheetData>
    <row r="2" spans="3:5" x14ac:dyDescent="0.3">
      <c r="C2" s="9" t="s">
        <v>486</v>
      </c>
      <c r="D2" s="9"/>
      <c r="E2" s="9"/>
    </row>
    <row r="4" spans="3:5" x14ac:dyDescent="0.3">
      <c r="D4" s="150" t="s">
        <v>391</v>
      </c>
      <c r="E4" s="150" t="s">
        <v>90</v>
      </c>
    </row>
    <row r="5" spans="3:5" x14ac:dyDescent="0.3">
      <c r="C5" t="s">
        <v>85</v>
      </c>
      <c r="D5" s="5">
        <v>1161164415</v>
      </c>
      <c r="E5" s="31">
        <v>9.3280382192588093E-2</v>
      </c>
    </row>
    <row r="6" spans="3:5" x14ac:dyDescent="0.3">
      <c r="C6" t="s">
        <v>91</v>
      </c>
      <c r="D6" s="5">
        <v>10700928307</v>
      </c>
      <c r="E6" s="31">
        <v>0.85964284592069984</v>
      </c>
    </row>
    <row r="7" spans="3:5" x14ac:dyDescent="0.3">
      <c r="C7" t="s">
        <v>92</v>
      </c>
      <c r="D7" s="5">
        <v>127649274</v>
      </c>
      <c r="E7" s="31">
        <v>1.0254510826812065E-2</v>
      </c>
    </row>
    <row r="8" spans="3:5" x14ac:dyDescent="0.3">
      <c r="C8" t="s">
        <v>88</v>
      </c>
      <c r="D8" s="5">
        <v>458367539</v>
      </c>
      <c r="E8" s="31">
        <v>3.6822261059899969E-2</v>
      </c>
    </row>
    <row r="9" spans="3:5" x14ac:dyDescent="0.3">
      <c r="C9" s="11" t="s">
        <v>93</v>
      </c>
      <c r="D9" s="17">
        <v>12448109535</v>
      </c>
      <c r="E9" s="33">
        <v>0.99999999999999989</v>
      </c>
    </row>
    <row r="11" spans="3:5" x14ac:dyDescent="0.3">
      <c r="C11" s="8" t="s">
        <v>61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2"/>
  <sheetViews>
    <sheetView zoomScaleNormal="100" workbookViewId="0">
      <selection activeCell="C4" sqref="C4:G8"/>
    </sheetView>
  </sheetViews>
  <sheetFormatPr defaultRowHeight="14.4" x14ac:dyDescent="0.3"/>
  <cols>
    <col min="3" max="3" width="19.33203125" customWidth="1"/>
    <col min="4" max="4" width="16.88671875" customWidth="1"/>
    <col min="5" max="5" width="24.88671875" bestFit="1" customWidth="1"/>
    <col min="6" max="6" width="17.6640625" bestFit="1" customWidth="1"/>
    <col min="7" max="7" width="29.33203125" bestFit="1" customWidth="1"/>
    <col min="12" max="12" width="9.6640625" bestFit="1" customWidth="1"/>
    <col min="13" max="13" width="13.88671875" bestFit="1" customWidth="1"/>
    <col min="14" max="14" width="24.88671875" bestFit="1" customWidth="1"/>
  </cols>
  <sheetData>
    <row r="2" spans="3:16" x14ac:dyDescent="0.3">
      <c r="C2" s="9" t="s">
        <v>458</v>
      </c>
      <c r="D2" s="9"/>
      <c r="E2" s="9"/>
      <c r="F2" s="9"/>
      <c r="G2" s="9"/>
    </row>
    <row r="4" spans="3:16" x14ac:dyDescent="0.3">
      <c r="C4" s="251" t="s">
        <v>73</v>
      </c>
      <c r="D4" s="251" t="s">
        <v>94</v>
      </c>
      <c r="E4" s="251" t="s">
        <v>95</v>
      </c>
      <c r="F4" s="251" t="s">
        <v>96</v>
      </c>
      <c r="G4" s="251" t="s">
        <v>97</v>
      </c>
    </row>
    <row r="5" spans="3:16" x14ac:dyDescent="0.3">
      <c r="C5" s="251" t="s">
        <v>507</v>
      </c>
      <c r="D5" s="73">
        <v>3946888713</v>
      </c>
      <c r="E5" s="73">
        <v>1670630945</v>
      </c>
      <c r="F5" s="220">
        <v>0.4232779453591855</v>
      </c>
      <c r="G5" s="220">
        <v>0.5767220546408145</v>
      </c>
      <c r="L5" s="216"/>
      <c r="M5" s="73"/>
      <c r="N5" s="73"/>
      <c r="O5" s="15"/>
      <c r="P5" s="15"/>
    </row>
    <row r="6" spans="3:16" x14ac:dyDescent="0.3">
      <c r="C6" s="251" t="s">
        <v>508</v>
      </c>
      <c r="D6" s="73">
        <v>3889726824</v>
      </c>
      <c r="E6" s="73">
        <v>3011027158</v>
      </c>
      <c r="F6" s="220">
        <v>0.77409733234263756</v>
      </c>
      <c r="G6" s="220">
        <v>0.22590266765736244</v>
      </c>
      <c r="L6" s="216"/>
      <c r="M6" s="73"/>
      <c r="N6" s="73"/>
      <c r="O6" s="15"/>
      <c r="P6" s="15"/>
    </row>
    <row r="7" spans="3:16" x14ac:dyDescent="0.3">
      <c r="C7" s="251" t="s">
        <v>509</v>
      </c>
      <c r="D7" s="73">
        <v>4145384593.249999</v>
      </c>
      <c r="E7" s="73">
        <v>3278553449.4699988</v>
      </c>
      <c r="F7" s="220">
        <v>0.79089246744645203</v>
      </c>
      <c r="G7" s="220">
        <v>0.20910753255354797</v>
      </c>
      <c r="L7" s="216"/>
      <c r="M7" s="73"/>
      <c r="N7" s="73"/>
      <c r="O7" s="15"/>
      <c r="P7" s="15"/>
    </row>
    <row r="8" spans="3:16" x14ac:dyDescent="0.3">
      <c r="C8" s="251" t="s">
        <v>510</v>
      </c>
      <c r="D8" s="73">
        <v>4511345882.5100002</v>
      </c>
      <c r="E8" s="73">
        <v>3635535906.5100002</v>
      </c>
      <c r="F8" s="220">
        <v>0.80586503477921734</v>
      </c>
      <c r="G8" s="220">
        <v>0.19413496522078266</v>
      </c>
      <c r="L8" s="216"/>
      <c r="M8" s="73"/>
      <c r="N8" s="73"/>
      <c r="O8" s="15"/>
      <c r="P8" s="15"/>
    </row>
    <row r="11" spans="3:16" x14ac:dyDescent="0.3">
      <c r="C11" s="8" t="s">
        <v>6</v>
      </c>
    </row>
    <row r="12" spans="3:16" x14ac:dyDescent="0.3">
      <c r="C12" s="8" t="s">
        <v>7</v>
      </c>
      <c r="D12" s="8"/>
      <c r="E12" s="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2"/>
  <sheetViews>
    <sheetView workbookViewId="0">
      <selection activeCell="C4" sqref="C4:G8"/>
    </sheetView>
  </sheetViews>
  <sheetFormatPr defaultRowHeight="14.4" x14ac:dyDescent="0.3"/>
  <cols>
    <col min="3" max="3" width="16.88671875" customWidth="1"/>
    <col min="4" max="4" width="12.6640625" bestFit="1" customWidth="1"/>
    <col min="5" max="5" width="31" bestFit="1" customWidth="1"/>
    <col min="6" max="6" width="17.6640625" bestFit="1" customWidth="1"/>
    <col min="7" max="7" width="29.33203125" bestFit="1" customWidth="1"/>
    <col min="11" max="11" width="9.6640625" bestFit="1" customWidth="1"/>
  </cols>
  <sheetData>
    <row r="2" spans="3:15" x14ac:dyDescent="0.3">
      <c r="C2" s="9" t="s">
        <v>460</v>
      </c>
      <c r="D2" s="9"/>
      <c r="E2" s="9"/>
      <c r="F2" s="9"/>
      <c r="G2" s="9"/>
    </row>
    <row r="4" spans="3:15" x14ac:dyDescent="0.3">
      <c r="C4" s="251" t="s">
        <v>73</v>
      </c>
      <c r="D4" s="251" t="s">
        <v>98</v>
      </c>
      <c r="E4" s="251" t="s">
        <v>99</v>
      </c>
      <c r="F4" s="251" t="s">
        <v>96</v>
      </c>
      <c r="G4" s="251" t="s">
        <v>97</v>
      </c>
    </row>
    <row r="5" spans="3:15" x14ac:dyDescent="0.3">
      <c r="C5" s="251" t="s">
        <v>507</v>
      </c>
      <c r="D5" s="4">
        <v>1785206329</v>
      </c>
      <c r="E5" s="4">
        <v>1111516993</v>
      </c>
      <c r="F5" s="6">
        <v>0.62262662581004102</v>
      </c>
      <c r="G5" s="6">
        <v>0.37737337418995898</v>
      </c>
      <c r="K5" s="216"/>
      <c r="L5" s="73"/>
      <c r="M5" s="73"/>
      <c r="N5" s="15"/>
      <c r="O5" s="15"/>
    </row>
    <row r="6" spans="3:15" x14ac:dyDescent="0.3">
      <c r="C6" s="251" t="s">
        <v>508</v>
      </c>
      <c r="D6" s="4">
        <v>1734818365</v>
      </c>
      <c r="E6" s="4">
        <v>1425388769</v>
      </c>
      <c r="F6" s="6">
        <v>0.82163573879389962</v>
      </c>
      <c r="G6" s="6">
        <v>0.17836426120610038</v>
      </c>
      <c r="K6" s="216"/>
      <c r="L6" s="73"/>
      <c r="M6" s="73"/>
      <c r="N6" s="15"/>
      <c r="O6" s="15"/>
    </row>
    <row r="7" spans="3:15" x14ac:dyDescent="0.3">
      <c r="C7" s="251" t="s">
        <v>509</v>
      </c>
      <c r="D7" s="4">
        <v>1951500366.4898679</v>
      </c>
      <c r="E7" s="4">
        <v>1620010868.3499207</v>
      </c>
      <c r="F7" s="6">
        <v>0.83013608204635292</v>
      </c>
      <c r="G7" s="6">
        <v>0.16986391795364708</v>
      </c>
      <c r="K7" s="216"/>
      <c r="L7" s="73"/>
      <c r="M7" s="73"/>
      <c r="N7" s="15"/>
      <c r="O7" s="15"/>
    </row>
    <row r="8" spans="3:15" x14ac:dyDescent="0.3">
      <c r="C8" s="251" t="s">
        <v>510</v>
      </c>
      <c r="D8" s="4">
        <v>2309401507</v>
      </c>
      <c r="E8" s="4">
        <v>1909994582</v>
      </c>
      <c r="F8" s="6">
        <v>0.82705176047154971</v>
      </c>
      <c r="G8" s="6">
        <v>0.17294823952845029</v>
      </c>
      <c r="K8" s="216"/>
      <c r="L8" s="73"/>
      <c r="M8" s="73"/>
      <c r="N8" s="15"/>
      <c r="O8" s="15"/>
    </row>
    <row r="11" spans="3:15" x14ac:dyDescent="0.3">
      <c r="C11" s="8" t="s">
        <v>6</v>
      </c>
    </row>
    <row r="12" spans="3:15" x14ac:dyDescent="0.3">
      <c r="C12" s="8" t="s">
        <v>7</v>
      </c>
      <c r="D12" s="8"/>
      <c r="E12" s="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3"/>
  <sheetViews>
    <sheetView workbookViewId="0">
      <selection activeCell="C4" sqref="C4:G8"/>
    </sheetView>
  </sheetViews>
  <sheetFormatPr defaultRowHeight="14.4" x14ac:dyDescent="0.3"/>
  <cols>
    <col min="3" max="3" width="19.5546875" customWidth="1"/>
    <col min="4" max="4" width="20.88671875" bestFit="1" customWidth="1"/>
    <col min="5" max="5" width="33.88671875" bestFit="1" customWidth="1"/>
    <col min="6" max="6" width="17.6640625" bestFit="1" customWidth="1"/>
    <col min="7" max="7" width="29.33203125" bestFit="1" customWidth="1"/>
    <col min="12" max="12" width="9.6640625" bestFit="1" customWidth="1"/>
    <col min="13" max="13" width="20.88671875" bestFit="1" customWidth="1"/>
    <col min="14" max="14" width="33.88671875" bestFit="1" customWidth="1"/>
  </cols>
  <sheetData>
    <row r="2" spans="3:16" x14ac:dyDescent="0.3">
      <c r="C2" s="32" t="s">
        <v>459</v>
      </c>
      <c r="D2" s="34"/>
      <c r="E2" s="34"/>
      <c r="F2" s="34"/>
      <c r="G2" s="34"/>
    </row>
    <row r="4" spans="3:16" x14ac:dyDescent="0.3">
      <c r="C4" s="20" t="s">
        <v>73</v>
      </c>
      <c r="D4" s="20" t="s">
        <v>100</v>
      </c>
      <c r="E4" s="20" t="s">
        <v>101</v>
      </c>
      <c r="F4" s="20" t="s">
        <v>96</v>
      </c>
      <c r="G4" s="20" t="s">
        <v>97</v>
      </c>
    </row>
    <row r="5" spans="3:16" x14ac:dyDescent="0.3">
      <c r="C5" s="251" t="s">
        <v>507</v>
      </c>
      <c r="D5" s="4">
        <v>11993281543.270002</v>
      </c>
      <c r="E5" s="4">
        <v>8661957118.4400024</v>
      </c>
      <c r="F5" s="6">
        <v>0.72223411809261129</v>
      </c>
      <c r="G5" s="6">
        <v>0.27776588190738871</v>
      </c>
      <c r="L5" s="216"/>
      <c r="M5" s="73"/>
      <c r="N5" s="73"/>
      <c r="O5" s="15"/>
      <c r="P5" s="15"/>
    </row>
    <row r="6" spans="3:16" x14ac:dyDescent="0.3">
      <c r="C6" s="251" t="s">
        <v>508</v>
      </c>
      <c r="D6" s="4">
        <v>16022628644.650002</v>
      </c>
      <c r="E6" s="4">
        <v>12767562631.809999</v>
      </c>
      <c r="F6" s="6">
        <v>0.79684569336087829</v>
      </c>
      <c r="G6" s="6">
        <v>0.20315430663912171</v>
      </c>
      <c r="L6" s="216"/>
      <c r="M6" s="73"/>
      <c r="N6" s="73"/>
      <c r="O6" s="15"/>
      <c r="P6" s="15"/>
    </row>
    <row r="7" spans="3:16" x14ac:dyDescent="0.3">
      <c r="C7" s="251" t="s">
        <v>509</v>
      </c>
      <c r="D7" s="4">
        <v>18988296011.799999</v>
      </c>
      <c r="E7" s="4">
        <v>15711327128.85</v>
      </c>
      <c r="F7" s="6">
        <v>0.82742164536967533</v>
      </c>
      <c r="G7" s="6">
        <v>0.17257835463032467</v>
      </c>
      <c r="L7" s="216"/>
      <c r="M7" s="73"/>
      <c r="N7" s="73"/>
      <c r="O7" s="15"/>
      <c r="P7" s="15"/>
    </row>
    <row r="8" spans="3:16" x14ac:dyDescent="0.3">
      <c r="C8" s="251" t="s">
        <v>510</v>
      </c>
      <c r="D8" s="4">
        <v>22732253903.759998</v>
      </c>
      <c r="E8" s="4">
        <v>18600306657.700001</v>
      </c>
      <c r="F8" s="6">
        <v>0.81823415911360386</v>
      </c>
      <c r="G8" s="6">
        <v>0.18176584088639614</v>
      </c>
      <c r="L8" s="216"/>
      <c r="M8" s="73"/>
      <c r="N8" s="73"/>
      <c r="O8" s="15"/>
      <c r="P8" s="15"/>
    </row>
    <row r="11" spans="3:16" x14ac:dyDescent="0.3">
      <c r="C11" s="8" t="s">
        <v>6</v>
      </c>
    </row>
    <row r="12" spans="3:16" x14ac:dyDescent="0.3">
      <c r="C12" s="279" t="s">
        <v>102</v>
      </c>
      <c r="D12" s="279"/>
      <c r="E12" s="279"/>
    </row>
    <row r="13" spans="3:16" x14ac:dyDescent="0.3">
      <c r="C13" s="280" t="s">
        <v>103</v>
      </c>
      <c r="D13" s="280"/>
      <c r="E13" s="280"/>
    </row>
  </sheetData>
  <mergeCells count="2">
    <mergeCell ref="C12:E12"/>
    <mergeCell ref="C13:E1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"/>
  <sheetViews>
    <sheetView topLeftCell="B1" workbookViewId="0">
      <selection activeCell="C5" sqref="C5:G9"/>
    </sheetView>
  </sheetViews>
  <sheetFormatPr defaultRowHeight="14.4" x14ac:dyDescent="0.3"/>
  <cols>
    <col min="3" max="3" width="22.5546875" customWidth="1"/>
    <col min="4" max="4" width="12.6640625" bestFit="1" customWidth="1"/>
    <col min="5" max="5" width="24.88671875" bestFit="1" customWidth="1"/>
    <col min="6" max="6" width="17.6640625" bestFit="1" customWidth="1"/>
    <col min="7" max="7" width="29.33203125" bestFit="1" customWidth="1"/>
    <col min="12" max="12" width="9.6640625" bestFit="1" customWidth="1"/>
    <col min="13" max="13" width="12.6640625" bestFit="1" customWidth="1"/>
    <col min="14" max="14" width="24.88671875" bestFit="1" customWidth="1"/>
  </cols>
  <sheetData>
    <row r="3" spans="3:16" x14ac:dyDescent="0.3">
      <c r="C3" s="9" t="s">
        <v>461</v>
      </c>
      <c r="D3" s="9"/>
      <c r="E3" s="9"/>
      <c r="F3" s="9"/>
      <c r="G3" s="9"/>
    </row>
    <row r="5" spans="3:16" x14ac:dyDescent="0.3">
      <c r="C5" s="251" t="s">
        <v>73</v>
      </c>
      <c r="D5" s="251" t="s">
        <v>94</v>
      </c>
      <c r="E5" s="251" t="s">
        <v>95</v>
      </c>
      <c r="F5" s="251" t="s">
        <v>96</v>
      </c>
      <c r="G5" s="251" t="s">
        <v>97</v>
      </c>
      <c r="L5" s="216"/>
      <c r="M5" s="73"/>
      <c r="N5" s="73"/>
      <c r="O5" s="15"/>
      <c r="P5" s="15"/>
    </row>
    <row r="6" spans="3:16" x14ac:dyDescent="0.3">
      <c r="C6" s="251" t="s">
        <v>507</v>
      </c>
      <c r="D6" s="4">
        <v>793836141</v>
      </c>
      <c r="E6" s="4">
        <v>734561108</v>
      </c>
      <c r="F6" s="6">
        <v>0.92533089646771327</v>
      </c>
      <c r="G6" s="6">
        <v>7.4669103532286729E-2</v>
      </c>
      <c r="L6" s="216"/>
      <c r="M6" s="73"/>
      <c r="N6" s="73"/>
      <c r="O6" s="15"/>
      <c r="P6" s="15"/>
    </row>
    <row r="7" spans="3:16" x14ac:dyDescent="0.3">
      <c r="C7" s="251" t="s">
        <v>508</v>
      </c>
      <c r="D7" s="4">
        <v>887631427</v>
      </c>
      <c r="E7" s="4">
        <v>823874042.00000012</v>
      </c>
      <c r="F7" s="6">
        <v>0.92817132983282724</v>
      </c>
      <c r="G7" s="6">
        <v>7.1828670167172759E-2</v>
      </c>
      <c r="L7" s="216"/>
      <c r="M7" s="73"/>
      <c r="N7" s="73"/>
      <c r="O7" s="15"/>
      <c r="P7" s="15"/>
    </row>
    <row r="8" spans="3:16" x14ac:dyDescent="0.3">
      <c r="C8" s="251" t="s">
        <v>509</v>
      </c>
      <c r="D8" s="4">
        <v>1054543497.9999999</v>
      </c>
      <c r="E8" s="4">
        <v>980482881.00000012</v>
      </c>
      <c r="F8" s="6">
        <v>0.92976997426805075</v>
      </c>
      <c r="G8" s="6">
        <v>7.0230025731949253E-2</v>
      </c>
      <c r="L8" s="216"/>
      <c r="M8" s="73"/>
      <c r="N8" s="73"/>
      <c r="O8" s="15"/>
      <c r="P8" s="15"/>
    </row>
    <row r="9" spans="3:16" x14ac:dyDescent="0.3">
      <c r="C9" s="251" t="s">
        <v>510</v>
      </c>
      <c r="D9" s="4">
        <v>1320256005</v>
      </c>
      <c r="E9" s="4">
        <v>1234439402</v>
      </c>
      <c r="F9" s="6">
        <v>0.93500002827103212</v>
      </c>
      <c r="G9" s="6">
        <v>6.4999971728967876E-2</v>
      </c>
    </row>
    <row r="11" spans="3:16" x14ac:dyDescent="0.3">
      <c r="C11" s="8" t="s">
        <v>6</v>
      </c>
    </row>
    <row r="12" spans="3:16" x14ac:dyDescent="0.3">
      <c r="C1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9"/>
  <sheetViews>
    <sheetView workbookViewId="0">
      <selection activeCell="E15" sqref="E15:E17"/>
    </sheetView>
  </sheetViews>
  <sheetFormatPr defaultRowHeight="14.4" x14ac:dyDescent="0.3"/>
  <cols>
    <col min="4" max="4" width="64.6640625" bestFit="1" customWidth="1"/>
    <col min="5" max="5" width="18.44140625" bestFit="1" customWidth="1"/>
    <col min="11" max="11" width="52.33203125" bestFit="1" customWidth="1"/>
  </cols>
  <sheetData>
    <row r="2" spans="3:12" x14ac:dyDescent="0.3">
      <c r="C2" s="9" t="s">
        <v>474</v>
      </c>
    </row>
    <row r="3" spans="3:12" x14ac:dyDescent="0.3">
      <c r="C3" s="14" t="s">
        <v>37</v>
      </c>
      <c r="D3" s="14" t="s">
        <v>38</v>
      </c>
      <c r="E3" s="14" t="s">
        <v>39</v>
      </c>
    </row>
    <row r="4" spans="3:12" x14ac:dyDescent="0.3">
      <c r="C4">
        <v>1</v>
      </c>
      <c r="D4" t="s">
        <v>40</v>
      </c>
      <c r="E4" s="15">
        <v>0.21895079733318137</v>
      </c>
      <c r="K4" s="57"/>
      <c r="L4" s="15"/>
    </row>
    <row r="5" spans="3:12" x14ac:dyDescent="0.3">
      <c r="C5">
        <v>2</v>
      </c>
      <c r="D5" t="s">
        <v>41</v>
      </c>
      <c r="E5" s="15">
        <v>0.18781712745958121</v>
      </c>
      <c r="K5" s="57"/>
      <c r="L5" s="15"/>
    </row>
    <row r="6" spans="3:12" x14ac:dyDescent="0.3">
      <c r="C6">
        <v>3</v>
      </c>
      <c r="D6" t="s">
        <v>385</v>
      </c>
      <c r="E6" s="15">
        <v>0.13312851030910994</v>
      </c>
      <c r="K6" s="57"/>
      <c r="L6" s="15"/>
    </row>
    <row r="7" spans="3:12" x14ac:dyDescent="0.3">
      <c r="C7">
        <v>4</v>
      </c>
      <c r="D7" t="s">
        <v>386</v>
      </c>
      <c r="E7" s="15">
        <v>8.8619531643073568E-2</v>
      </c>
      <c r="K7" s="57"/>
      <c r="L7" s="15"/>
    </row>
    <row r="8" spans="3:12" x14ac:dyDescent="0.3">
      <c r="C8">
        <v>5</v>
      </c>
      <c r="D8" t="s">
        <v>42</v>
      </c>
      <c r="E8" s="15">
        <v>8.4645497844635487E-2</v>
      </c>
      <c r="K8" s="57"/>
      <c r="L8" s="15"/>
    </row>
    <row r="9" spans="3:12" x14ac:dyDescent="0.3">
      <c r="C9" s="274" t="s">
        <v>43</v>
      </c>
      <c r="D9" s="274"/>
      <c r="E9" s="16">
        <v>0.71316146458958152</v>
      </c>
      <c r="K9" s="57"/>
      <c r="L9" s="15"/>
    </row>
    <row r="10" spans="3:12" x14ac:dyDescent="0.3">
      <c r="C10">
        <v>6</v>
      </c>
      <c r="D10" t="s">
        <v>45</v>
      </c>
      <c r="E10" s="15">
        <v>5.8955382008561437E-2</v>
      </c>
      <c r="K10" s="57"/>
      <c r="L10" s="15"/>
    </row>
    <row r="11" spans="3:12" x14ac:dyDescent="0.3">
      <c r="C11">
        <v>7</v>
      </c>
      <c r="D11" t="s">
        <v>46</v>
      </c>
      <c r="E11" s="15">
        <v>4.3230587729239545E-2</v>
      </c>
      <c r="K11" s="57"/>
      <c r="L11" s="15"/>
    </row>
    <row r="12" spans="3:12" x14ac:dyDescent="0.3">
      <c r="C12">
        <v>8</v>
      </c>
      <c r="D12" t="s">
        <v>44</v>
      </c>
      <c r="E12" s="15">
        <v>3.3678681312358912E-2</v>
      </c>
      <c r="K12" s="57"/>
      <c r="L12" s="15"/>
    </row>
    <row r="13" spans="3:12" x14ac:dyDescent="0.3">
      <c r="C13">
        <v>9</v>
      </c>
      <c r="D13" t="s">
        <v>48</v>
      </c>
      <c r="E13" s="15">
        <v>2.914307359766739E-2</v>
      </c>
      <c r="K13" s="57"/>
      <c r="L13" s="15"/>
    </row>
    <row r="14" spans="3:12" x14ac:dyDescent="0.3">
      <c r="C14">
        <v>10</v>
      </c>
      <c r="D14" t="s">
        <v>58</v>
      </c>
      <c r="E14" s="15">
        <v>2.2247319776384087E-2</v>
      </c>
      <c r="K14" s="57"/>
      <c r="L14" s="15"/>
    </row>
    <row r="15" spans="3:12" x14ac:dyDescent="0.3">
      <c r="C15" s="274" t="s">
        <v>49</v>
      </c>
      <c r="D15" s="274"/>
      <c r="E15" s="16">
        <v>0.90041650901379289</v>
      </c>
      <c r="K15" s="57"/>
      <c r="L15" s="15"/>
    </row>
    <row r="16" spans="3:12" x14ac:dyDescent="0.3">
      <c r="C16" s="276" t="s">
        <v>50</v>
      </c>
      <c r="D16" s="276"/>
      <c r="E16" s="15">
        <v>9.9583490986207029E-2</v>
      </c>
      <c r="K16" s="57"/>
      <c r="L16" s="15"/>
    </row>
    <row r="17" spans="3:12" x14ac:dyDescent="0.3">
      <c r="C17" s="274" t="s">
        <v>51</v>
      </c>
      <c r="D17" s="274"/>
      <c r="E17" s="16">
        <v>0.99999999999999989</v>
      </c>
      <c r="K17" s="57"/>
      <c r="L17" s="15"/>
    </row>
    <row r="19" spans="3:12" x14ac:dyDescent="0.3">
      <c r="C19" s="8" t="s">
        <v>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12"/>
  <sheetViews>
    <sheetView topLeftCell="B1" workbookViewId="0">
      <selection activeCell="C5" sqref="C5:G9"/>
    </sheetView>
  </sheetViews>
  <sheetFormatPr defaultRowHeight="14.4" x14ac:dyDescent="0.3"/>
  <cols>
    <col min="3" max="3" width="18.44140625" customWidth="1"/>
    <col min="4" max="4" width="11.109375" bestFit="1" customWidth="1"/>
    <col min="5" max="5" width="31" bestFit="1" customWidth="1"/>
    <col min="6" max="6" width="17.6640625" bestFit="1" customWidth="1"/>
    <col min="7" max="7" width="29.33203125" bestFit="1" customWidth="1"/>
    <col min="11" max="11" width="9.6640625" bestFit="1" customWidth="1"/>
    <col min="12" max="12" width="11.109375" bestFit="1" customWidth="1"/>
    <col min="13" max="13" width="31" bestFit="1" customWidth="1"/>
  </cols>
  <sheetData>
    <row r="3" spans="3:15" x14ac:dyDescent="0.3">
      <c r="C3" s="9" t="s">
        <v>462</v>
      </c>
      <c r="D3" s="9"/>
      <c r="E3" s="9"/>
      <c r="F3" s="9"/>
      <c r="G3" s="9"/>
    </row>
    <row r="5" spans="3:15" x14ac:dyDescent="0.3">
      <c r="C5" s="251" t="s">
        <v>73</v>
      </c>
      <c r="D5" s="251" t="s">
        <v>98</v>
      </c>
      <c r="E5" s="251" t="s">
        <v>99</v>
      </c>
      <c r="F5" s="251" t="s">
        <v>96</v>
      </c>
      <c r="G5" s="251" t="s">
        <v>97</v>
      </c>
    </row>
    <row r="6" spans="3:15" x14ac:dyDescent="0.3">
      <c r="C6" s="251" t="s">
        <v>507</v>
      </c>
      <c r="D6" s="4">
        <v>88146418</v>
      </c>
      <c r="E6" s="4">
        <v>79186913</v>
      </c>
      <c r="F6" s="6">
        <v>0.89835656169261469</v>
      </c>
      <c r="G6" s="6">
        <v>0.10164343830738531</v>
      </c>
      <c r="K6" s="216"/>
      <c r="L6" s="73"/>
      <c r="M6" s="73"/>
      <c r="N6" s="15"/>
      <c r="O6" s="15"/>
    </row>
    <row r="7" spans="3:15" x14ac:dyDescent="0.3">
      <c r="C7" s="251" t="s">
        <v>508</v>
      </c>
      <c r="D7" s="4">
        <v>100475398</v>
      </c>
      <c r="E7" s="4">
        <v>91247492</v>
      </c>
      <c r="F7" s="6">
        <v>0.90815755713652413</v>
      </c>
      <c r="G7" s="6">
        <v>9.184244286347587E-2</v>
      </c>
      <c r="K7" s="216"/>
      <c r="L7" s="73"/>
      <c r="M7" s="73"/>
      <c r="N7" s="15"/>
      <c r="O7" s="15"/>
    </row>
    <row r="8" spans="3:15" x14ac:dyDescent="0.3">
      <c r="C8" s="251" t="s">
        <v>509</v>
      </c>
      <c r="D8" s="4">
        <v>104636759</v>
      </c>
      <c r="E8" s="4">
        <v>89282626</v>
      </c>
      <c r="F8" s="6">
        <v>0.85326253272045627</v>
      </c>
      <c r="G8" s="6">
        <v>0.14673746727954373</v>
      </c>
      <c r="K8" s="216"/>
      <c r="L8" s="73"/>
      <c r="M8" s="73"/>
      <c r="N8" s="15"/>
      <c r="O8" s="15"/>
    </row>
    <row r="9" spans="3:15" x14ac:dyDescent="0.3">
      <c r="C9" s="251" t="s">
        <v>510</v>
      </c>
      <c r="D9" s="4">
        <v>122605145</v>
      </c>
      <c r="E9" s="4">
        <v>101807262.00000001</v>
      </c>
      <c r="F9" s="6">
        <v>0.83036696380074437</v>
      </c>
      <c r="G9" s="6">
        <v>0.16963303619925563</v>
      </c>
      <c r="K9" s="216"/>
      <c r="L9" s="73"/>
      <c r="M9" s="73"/>
      <c r="N9" s="15"/>
      <c r="O9" s="15"/>
    </row>
    <row r="11" spans="3:15" x14ac:dyDescent="0.3">
      <c r="C11" s="8" t="s">
        <v>6</v>
      </c>
    </row>
    <row r="12" spans="3:15" x14ac:dyDescent="0.3">
      <c r="C12" s="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10"/>
  <sheetViews>
    <sheetView workbookViewId="0">
      <selection activeCell="C4" sqref="C4:G8"/>
    </sheetView>
  </sheetViews>
  <sheetFormatPr defaultRowHeight="14.4" x14ac:dyDescent="0.3"/>
  <cols>
    <col min="3" max="3" width="17" customWidth="1"/>
    <col min="4" max="4" width="20.88671875" bestFit="1" customWidth="1"/>
    <col min="5" max="5" width="33.88671875" bestFit="1" customWidth="1"/>
    <col min="6" max="6" width="17.6640625" bestFit="1" customWidth="1"/>
    <col min="14" max="14" width="20.88671875" bestFit="1" customWidth="1"/>
    <col min="15" max="15" width="33.88671875" bestFit="1" customWidth="1"/>
  </cols>
  <sheetData>
    <row r="2" spans="3:17" x14ac:dyDescent="0.3">
      <c r="C2" s="9" t="s">
        <v>463</v>
      </c>
      <c r="D2" s="9"/>
      <c r="E2" s="9"/>
      <c r="F2" s="9"/>
    </row>
    <row r="4" spans="3:17" x14ac:dyDescent="0.3">
      <c r="C4" s="20" t="s">
        <v>73</v>
      </c>
      <c r="D4" s="20" t="s">
        <v>100</v>
      </c>
      <c r="E4" s="20" t="s">
        <v>101</v>
      </c>
      <c r="F4" s="20" t="s">
        <v>96</v>
      </c>
      <c r="G4" s="20" t="s">
        <v>97</v>
      </c>
    </row>
    <row r="5" spans="3:17" x14ac:dyDescent="0.3">
      <c r="C5" s="251" t="s">
        <v>507</v>
      </c>
      <c r="D5" s="10">
        <v>9473528664</v>
      </c>
      <c r="E5" s="10">
        <v>9300717030</v>
      </c>
      <c r="F5" s="238">
        <v>0.98175847246267434</v>
      </c>
      <c r="G5" s="238">
        <v>1.8241527537325664E-2</v>
      </c>
      <c r="M5" s="216"/>
      <c r="N5" s="73"/>
      <c r="O5" s="73"/>
      <c r="P5" s="15"/>
      <c r="Q5" s="15"/>
    </row>
    <row r="6" spans="3:17" x14ac:dyDescent="0.3">
      <c r="C6" s="251" t="s">
        <v>508</v>
      </c>
      <c r="D6" s="10">
        <v>11358528366</v>
      </c>
      <c r="E6" s="10">
        <v>11180404935</v>
      </c>
      <c r="F6" s="238">
        <v>0.98431808899353679</v>
      </c>
      <c r="G6" s="238">
        <v>1.5681911006463212E-2</v>
      </c>
      <c r="M6" s="216"/>
      <c r="N6" s="73"/>
      <c r="O6" s="73"/>
      <c r="P6" s="15"/>
      <c r="Q6" s="15"/>
    </row>
    <row r="7" spans="3:17" x14ac:dyDescent="0.3">
      <c r="C7" s="251" t="s">
        <v>509</v>
      </c>
      <c r="D7" s="10">
        <v>12448109535</v>
      </c>
      <c r="E7" s="10">
        <v>12266082131</v>
      </c>
      <c r="F7" s="238">
        <v>0.98537710457252981</v>
      </c>
      <c r="G7" s="238">
        <v>1.4622895427470195E-2</v>
      </c>
      <c r="M7" s="216"/>
      <c r="N7" s="73"/>
      <c r="O7" s="73"/>
      <c r="P7" s="15"/>
      <c r="Q7" s="15"/>
    </row>
    <row r="8" spans="3:17" x14ac:dyDescent="0.3">
      <c r="C8" s="251" t="s">
        <v>510</v>
      </c>
      <c r="D8" s="10">
        <v>14657079662</v>
      </c>
      <c r="E8" s="10">
        <v>14448858962.999998</v>
      </c>
      <c r="F8" s="238">
        <v>0.98579384817428295</v>
      </c>
      <c r="G8" s="238">
        <v>1.420615182571705E-2</v>
      </c>
      <c r="M8" s="216"/>
      <c r="N8" s="73"/>
      <c r="O8" s="73"/>
      <c r="P8" s="15"/>
      <c r="Q8" s="15"/>
    </row>
    <row r="10" spans="3:17" x14ac:dyDescent="0.3">
      <c r="C10" s="8" t="s">
        <v>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35"/>
  <sheetViews>
    <sheetView workbookViewId="0">
      <selection activeCell="C4" sqref="C4:V35"/>
    </sheetView>
  </sheetViews>
  <sheetFormatPr defaultRowHeight="14.4" x14ac:dyDescent="0.3"/>
  <cols>
    <col min="3" max="3" width="38.109375" bestFit="1" customWidth="1"/>
    <col min="4" max="4" width="14.6640625" bestFit="1" customWidth="1"/>
    <col min="5" max="5" width="11.5546875" bestFit="1" customWidth="1"/>
    <col min="6" max="6" width="12.44140625" bestFit="1" customWidth="1"/>
    <col min="7" max="7" width="13.88671875" bestFit="1" customWidth="1"/>
    <col min="8" max="11" width="11.5546875" bestFit="1" customWidth="1"/>
    <col min="12" max="12" width="13.88671875" bestFit="1" customWidth="1"/>
    <col min="13" max="13" width="12.44140625" bestFit="1" customWidth="1"/>
    <col min="14" max="14" width="13.88671875" bestFit="1" customWidth="1"/>
    <col min="15" max="16" width="11.5546875" bestFit="1" customWidth="1"/>
    <col min="17" max="17" width="12.44140625" bestFit="1" customWidth="1"/>
    <col min="18" max="18" width="11.5546875" bestFit="1" customWidth="1"/>
    <col min="19" max="19" width="12.44140625" bestFit="1" customWidth="1"/>
    <col min="20" max="20" width="11.5546875" bestFit="1" customWidth="1"/>
    <col min="21" max="21" width="10.6640625" bestFit="1" customWidth="1"/>
    <col min="22" max="22" width="12.44140625" bestFit="1" customWidth="1"/>
  </cols>
  <sheetData>
    <row r="1" spans="3:22" x14ac:dyDescent="0.3">
      <c r="C1" s="213">
        <v>2025</v>
      </c>
    </row>
    <row r="2" spans="3:22" x14ac:dyDescent="0.3">
      <c r="C2" s="155" t="s">
        <v>403</v>
      </c>
      <c r="D2" s="155"/>
      <c r="E2" s="155"/>
      <c r="F2" s="155"/>
      <c r="G2" s="156"/>
      <c r="H2" s="155"/>
      <c r="I2" s="155"/>
      <c r="J2" s="155"/>
      <c r="K2" s="155"/>
      <c r="L2" s="155"/>
      <c r="M2" s="156"/>
      <c r="N2" s="155"/>
      <c r="O2" s="155"/>
      <c r="P2" s="155"/>
      <c r="Q2" s="155"/>
      <c r="R2" s="155"/>
      <c r="S2" s="156"/>
      <c r="T2" s="155"/>
      <c r="U2" s="155"/>
      <c r="V2" s="155"/>
    </row>
    <row r="3" spans="3:22" s="11" customFormat="1" x14ac:dyDescent="0.3">
      <c r="C3" s="178" t="s">
        <v>447</v>
      </c>
      <c r="D3" s="232" t="s">
        <v>3</v>
      </c>
      <c r="E3" s="178" t="s">
        <v>11</v>
      </c>
      <c r="F3" s="178" t="s">
        <v>12</v>
      </c>
      <c r="G3" s="179" t="s">
        <v>13</v>
      </c>
      <c r="H3" s="178" t="s">
        <v>14</v>
      </c>
      <c r="I3" s="178" t="s">
        <v>15</v>
      </c>
      <c r="J3" s="178" t="s">
        <v>16</v>
      </c>
      <c r="K3" s="178" t="s">
        <v>17</v>
      </c>
      <c r="L3" s="178" t="s">
        <v>18</v>
      </c>
      <c r="M3" s="179" t="s">
        <v>19</v>
      </c>
      <c r="N3" s="178" t="s">
        <v>20</v>
      </c>
      <c r="O3" s="178" t="s">
        <v>21</v>
      </c>
      <c r="P3" s="178" t="s">
        <v>22</v>
      </c>
      <c r="Q3" s="178" t="s">
        <v>23</v>
      </c>
      <c r="R3" s="178" t="s">
        <v>24</v>
      </c>
      <c r="S3" s="179" t="s">
        <v>25</v>
      </c>
      <c r="T3" s="178" t="s">
        <v>26</v>
      </c>
      <c r="U3" s="178" t="s">
        <v>27</v>
      </c>
      <c r="V3" s="178" t="s">
        <v>28</v>
      </c>
    </row>
    <row r="4" spans="3:22" x14ac:dyDescent="0.3">
      <c r="C4" s="180" t="s">
        <v>404</v>
      </c>
      <c r="D4" s="239">
        <v>17578640763</v>
      </c>
      <c r="E4" s="239">
        <v>61447051</v>
      </c>
      <c r="F4" s="239">
        <v>660381388</v>
      </c>
      <c r="G4" s="239">
        <v>4294390589</v>
      </c>
      <c r="H4" s="239">
        <v>10727287</v>
      </c>
      <c r="I4" s="239">
        <v>36077524</v>
      </c>
      <c r="J4" s="239">
        <v>22506282</v>
      </c>
      <c r="K4" s="239">
        <v>37760160</v>
      </c>
      <c r="L4" s="239">
        <v>2319606023</v>
      </c>
      <c r="M4" s="239">
        <v>289173591</v>
      </c>
      <c r="N4" s="239">
        <v>8728514399</v>
      </c>
      <c r="O4" s="239">
        <v>12981075</v>
      </c>
      <c r="P4" s="239">
        <v>8195791</v>
      </c>
      <c r="Q4" s="239">
        <v>508326818</v>
      </c>
      <c r="R4" s="239">
        <v>-92482</v>
      </c>
      <c r="S4" s="239">
        <v>301472772</v>
      </c>
      <c r="T4" s="239">
        <v>68207940</v>
      </c>
      <c r="U4" s="239">
        <v>1171176</v>
      </c>
      <c r="V4" s="239">
        <v>217793380</v>
      </c>
    </row>
    <row r="5" spans="3:22" x14ac:dyDescent="0.3">
      <c r="C5" s="180" t="s">
        <v>405</v>
      </c>
      <c r="D5" s="239">
        <v>8160925177</v>
      </c>
      <c r="E5" s="239">
        <v>22817458</v>
      </c>
      <c r="F5" s="239">
        <v>253458284</v>
      </c>
      <c r="G5" s="239">
        <v>2063451218</v>
      </c>
      <c r="H5" s="239">
        <v>3970132</v>
      </c>
      <c r="I5" s="239">
        <v>8070356</v>
      </c>
      <c r="J5" s="239">
        <v>11070829</v>
      </c>
      <c r="K5" s="239">
        <v>10629445</v>
      </c>
      <c r="L5" s="239">
        <v>1057887392</v>
      </c>
      <c r="M5" s="239">
        <v>106569957</v>
      </c>
      <c r="N5" s="239">
        <v>3991351094</v>
      </c>
      <c r="O5" s="239">
        <v>8337927</v>
      </c>
      <c r="P5" s="239">
        <v>5770137</v>
      </c>
      <c r="Q5" s="239">
        <v>275203209</v>
      </c>
      <c r="R5" s="239">
        <v>20960</v>
      </c>
      <c r="S5" s="239">
        <v>292867914</v>
      </c>
      <c r="T5" s="239">
        <v>19934825</v>
      </c>
      <c r="U5" s="239">
        <v>603081</v>
      </c>
      <c r="V5" s="239">
        <v>28910959</v>
      </c>
    </row>
    <row r="6" spans="3:22" x14ac:dyDescent="0.3">
      <c r="C6" s="180" t="s">
        <v>406</v>
      </c>
      <c r="D6" s="239">
        <v>8921019793</v>
      </c>
      <c r="E6" s="239">
        <v>25324097</v>
      </c>
      <c r="F6" s="239">
        <v>262767077</v>
      </c>
      <c r="G6" s="239">
        <v>2274615144</v>
      </c>
      <c r="H6" s="239">
        <v>4519563</v>
      </c>
      <c r="I6" s="239">
        <v>11390920</v>
      </c>
      <c r="J6" s="239">
        <v>8962256</v>
      </c>
      <c r="K6" s="239">
        <v>12103949</v>
      </c>
      <c r="L6" s="239">
        <v>1173400526</v>
      </c>
      <c r="M6" s="239">
        <v>128460707</v>
      </c>
      <c r="N6" s="239">
        <v>4336322716</v>
      </c>
      <c r="O6" s="239">
        <v>5220249</v>
      </c>
      <c r="P6" s="239">
        <v>5155572</v>
      </c>
      <c r="Q6" s="239">
        <v>279999627</v>
      </c>
      <c r="R6" s="239">
        <v>25669</v>
      </c>
      <c r="S6" s="239">
        <v>334393389</v>
      </c>
      <c r="T6" s="239">
        <v>21669180</v>
      </c>
      <c r="U6" s="239">
        <v>630229</v>
      </c>
      <c r="V6" s="239">
        <v>36058922</v>
      </c>
    </row>
    <row r="7" spans="3:22" x14ac:dyDescent="0.3">
      <c r="C7" s="180" t="s">
        <v>407</v>
      </c>
      <c r="D7" s="239">
        <v>760094616</v>
      </c>
      <c r="E7" s="239">
        <v>2506639</v>
      </c>
      <c r="F7" s="239">
        <v>9308793</v>
      </c>
      <c r="G7" s="239">
        <v>211163926</v>
      </c>
      <c r="H7" s="239">
        <v>549431</v>
      </c>
      <c r="I7" s="239">
        <v>3320564</v>
      </c>
      <c r="J7" s="239">
        <v>-2108573</v>
      </c>
      <c r="K7" s="239">
        <v>1474504</v>
      </c>
      <c r="L7" s="239">
        <v>115513134</v>
      </c>
      <c r="M7" s="239">
        <v>21890750</v>
      </c>
      <c r="N7" s="239">
        <v>344971622</v>
      </c>
      <c r="O7" s="239">
        <v>-3117678</v>
      </c>
      <c r="P7" s="239">
        <v>-614565</v>
      </c>
      <c r="Q7" s="239">
        <v>4796418</v>
      </c>
      <c r="R7" s="239">
        <v>4709</v>
      </c>
      <c r="S7" s="239">
        <v>41525475</v>
      </c>
      <c r="T7" s="239">
        <v>1734354</v>
      </c>
      <c r="U7" s="239">
        <v>27148</v>
      </c>
      <c r="V7" s="239">
        <v>7147962</v>
      </c>
    </row>
    <row r="8" spans="3:22" x14ac:dyDescent="0.3">
      <c r="C8" s="180" t="s">
        <v>408</v>
      </c>
      <c r="D8" s="239">
        <v>16818546147</v>
      </c>
      <c r="E8" s="239">
        <v>58940411</v>
      </c>
      <c r="F8" s="239">
        <v>651072595</v>
      </c>
      <c r="G8" s="239">
        <v>4083226662</v>
      </c>
      <c r="H8" s="239">
        <v>10177856</v>
      </c>
      <c r="I8" s="239">
        <v>32756960</v>
      </c>
      <c r="J8" s="239">
        <v>24614855</v>
      </c>
      <c r="K8" s="239">
        <v>36285655</v>
      </c>
      <c r="L8" s="239">
        <v>2204092889</v>
      </c>
      <c r="M8" s="239">
        <v>267282840</v>
      </c>
      <c r="N8" s="239">
        <v>8383542777</v>
      </c>
      <c r="O8" s="239">
        <v>16098753</v>
      </c>
      <c r="P8" s="239">
        <v>8810356</v>
      </c>
      <c r="Q8" s="239">
        <v>503530399</v>
      </c>
      <c r="R8" s="239">
        <v>-97191</v>
      </c>
      <c r="S8" s="239">
        <v>259947297</v>
      </c>
      <c r="T8" s="239">
        <v>66473585</v>
      </c>
      <c r="U8" s="239">
        <v>1144028</v>
      </c>
      <c r="V8" s="239">
        <v>210645418</v>
      </c>
    </row>
    <row r="9" spans="3:22" x14ac:dyDescent="0.3">
      <c r="C9" s="180" t="s">
        <v>409</v>
      </c>
      <c r="D9" s="239">
        <v>8825544539</v>
      </c>
      <c r="E9" s="239">
        <v>8290446</v>
      </c>
      <c r="F9" s="239">
        <v>471100987</v>
      </c>
      <c r="G9" s="239">
        <v>2590495465</v>
      </c>
      <c r="H9" s="239">
        <v>2253977</v>
      </c>
      <c r="I9" s="239">
        <v>5737310</v>
      </c>
      <c r="J9" s="239">
        <v>8976822</v>
      </c>
      <c r="K9" s="239">
        <v>3926730</v>
      </c>
      <c r="L9" s="239">
        <v>610355287</v>
      </c>
      <c r="M9" s="239">
        <v>86708379</v>
      </c>
      <c r="N9" s="239">
        <v>4850311103</v>
      </c>
      <c r="O9" s="239">
        <v>1778622</v>
      </c>
      <c r="P9" s="239">
        <v>1624292</v>
      </c>
      <c r="Q9" s="239">
        <v>53294189</v>
      </c>
      <c r="R9" s="239">
        <v>629770</v>
      </c>
      <c r="S9" s="239">
        <v>29358936</v>
      </c>
      <c r="T9" s="239">
        <v>22603679</v>
      </c>
      <c r="U9" s="239">
        <v>41646</v>
      </c>
      <c r="V9" s="239">
        <v>78056900</v>
      </c>
    </row>
    <row r="10" spans="3:22" x14ac:dyDescent="0.3">
      <c r="C10" s="180" t="s">
        <v>410</v>
      </c>
      <c r="D10" s="239">
        <v>508392002</v>
      </c>
      <c r="E10" s="239">
        <v>2480</v>
      </c>
      <c r="F10" s="239">
        <v>20636577</v>
      </c>
      <c r="G10" s="239">
        <v>409721076</v>
      </c>
      <c r="H10" s="239">
        <v>55842</v>
      </c>
      <c r="I10" s="239">
        <v>0</v>
      </c>
      <c r="J10" s="239">
        <v>-228665</v>
      </c>
      <c r="K10" s="239">
        <v>184507</v>
      </c>
      <c r="L10" s="239">
        <v>13358749</v>
      </c>
      <c r="M10" s="239">
        <v>1063106</v>
      </c>
      <c r="N10" s="239">
        <v>53408509</v>
      </c>
      <c r="O10" s="239">
        <v>0</v>
      </c>
      <c r="P10" s="239">
        <v>0</v>
      </c>
      <c r="Q10" s="239">
        <v>435592</v>
      </c>
      <c r="R10" s="239">
        <v>274909</v>
      </c>
      <c r="S10" s="239">
        <v>6041881</v>
      </c>
      <c r="T10" s="239">
        <v>3452356</v>
      </c>
      <c r="U10" s="239">
        <v>0</v>
      </c>
      <c r="V10" s="239">
        <v>-14917</v>
      </c>
    </row>
    <row r="11" spans="3:22" x14ac:dyDescent="0.3">
      <c r="C11" s="180" t="s">
        <v>411</v>
      </c>
      <c r="D11" s="239">
        <v>5482384698</v>
      </c>
      <c r="E11" s="239">
        <v>4326065</v>
      </c>
      <c r="F11" s="239">
        <v>33940159</v>
      </c>
      <c r="G11" s="239">
        <v>933429709</v>
      </c>
      <c r="H11" s="239">
        <v>10376382</v>
      </c>
      <c r="I11" s="239">
        <v>3466959</v>
      </c>
      <c r="J11" s="239">
        <v>43998020</v>
      </c>
      <c r="K11" s="239">
        <v>11497585</v>
      </c>
      <c r="L11" s="239">
        <v>554299195</v>
      </c>
      <c r="M11" s="239">
        <v>85887058</v>
      </c>
      <c r="N11" s="239">
        <v>3290173249</v>
      </c>
      <c r="O11" s="239">
        <v>11579636</v>
      </c>
      <c r="P11" s="239">
        <v>12522393</v>
      </c>
      <c r="Q11" s="239">
        <v>347830803</v>
      </c>
      <c r="R11" s="239">
        <v>167672</v>
      </c>
      <c r="S11" s="239">
        <v>62468581</v>
      </c>
      <c r="T11" s="239">
        <v>13967355</v>
      </c>
      <c r="U11" s="239">
        <v>14500</v>
      </c>
      <c r="V11" s="239">
        <v>62439377</v>
      </c>
    </row>
    <row r="12" spans="3:22" x14ac:dyDescent="0.3">
      <c r="C12" s="180" t="s">
        <v>412</v>
      </c>
      <c r="D12" s="239">
        <v>6832989117</v>
      </c>
      <c r="E12" s="239">
        <v>6371049</v>
      </c>
      <c r="F12" s="239">
        <v>37902294</v>
      </c>
      <c r="G12" s="239">
        <v>992705904</v>
      </c>
      <c r="H12" s="239">
        <v>9986556</v>
      </c>
      <c r="I12" s="239">
        <v>4011017</v>
      </c>
      <c r="J12" s="239">
        <v>40292599</v>
      </c>
      <c r="K12" s="239">
        <v>11867470</v>
      </c>
      <c r="L12" s="239">
        <v>808905074</v>
      </c>
      <c r="M12" s="239">
        <v>88849340</v>
      </c>
      <c r="N12" s="239">
        <v>4179390494</v>
      </c>
      <c r="O12" s="239">
        <v>11791214</v>
      </c>
      <c r="P12" s="239">
        <v>13292695</v>
      </c>
      <c r="Q12" s="239">
        <v>425892985</v>
      </c>
      <c r="R12" s="239">
        <v>36211</v>
      </c>
      <c r="S12" s="239">
        <v>47814643</v>
      </c>
      <c r="T12" s="239">
        <v>79321678</v>
      </c>
      <c r="U12" s="239">
        <v>14500</v>
      </c>
      <c r="V12" s="239">
        <v>74543394</v>
      </c>
    </row>
    <row r="13" spans="3:22" x14ac:dyDescent="0.3">
      <c r="C13" s="180" t="s">
        <v>413</v>
      </c>
      <c r="D13" s="239">
        <v>1350604419</v>
      </c>
      <c r="E13" s="239">
        <v>2044984</v>
      </c>
      <c r="F13" s="239">
        <v>3962136</v>
      </c>
      <c r="G13" s="239">
        <v>59276195</v>
      </c>
      <c r="H13" s="239">
        <v>-389826</v>
      </c>
      <c r="I13" s="239">
        <v>544058</v>
      </c>
      <c r="J13" s="239">
        <v>-3705421</v>
      </c>
      <c r="K13" s="239">
        <v>369884</v>
      </c>
      <c r="L13" s="239">
        <v>254605879</v>
      </c>
      <c r="M13" s="239">
        <v>2962282</v>
      </c>
      <c r="N13" s="239">
        <v>889217245</v>
      </c>
      <c r="O13" s="239">
        <v>211578</v>
      </c>
      <c r="P13" s="239">
        <v>770302</v>
      </c>
      <c r="Q13" s="239">
        <v>78062182</v>
      </c>
      <c r="R13" s="239">
        <v>-131461</v>
      </c>
      <c r="S13" s="239">
        <v>-14653938</v>
      </c>
      <c r="T13" s="239">
        <v>65354323</v>
      </c>
      <c r="U13" s="239">
        <v>0</v>
      </c>
      <c r="V13" s="239">
        <v>12104017</v>
      </c>
    </row>
    <row r="14" spans="3:22" x14ac:dyDescent="0.3">
      <c r="C14" s="180" t="s">
        <v>414</v>
      </c>
      <c r="D14" s="239">
        <v>4111252720</v>
      </c>
      <c r="E14" s="239">
        <v>2280489</v>
      </c>
      <c r="F14" s="239">
        <v>24251503</v>
      </c>
      <c r="G14" s="239">
        <v>205488966</v>
      </c>
      <c r="H14" s="239">
        <v>2797197</v>
      </c>
      <c r="I14" s="239">
        <v>2073114</v>
      </c>
      <c r="J14" s="239">
        <v>1879863</v>
      </c>
      <c r="K14" s="239">
        <v>4267802</v>
      </c>
      <c r="L14" s="239">
        <v>145625200</v>
      </c>
      <c r="M14" s="239">
        <v>10330337</v>
      </c>
      <c r="N14" s="239">
        <v>3522033286</v>
      </c>
      <c r="O14" s="239">
        <v>5927102</v>
      </c>
      <c r="P14" s="239">
        <v>132734</v>
      </c>
      <c r="Q14" s="239">
        <v>114549142</v>
      </c>
      <c r="R14" s="239">
        <v>6758390</v>
      </c>
      <c r="S14" s="239">
        <v>49566169</v>
      </c>
      <c r="T14" s="239">
        <v>440638</v>
      </c>
      <c r="U14" s="239">
        <v>0</v>
      </c>
      <c r="V14" s="239">
        <v>12850788</v>
      </c>
    </row>
    <row r="15" spans="3:22" x14ac:dyDescent="0.3">
      <c r="C15" s="180" t="s">
        <v>415</v>
      </c>
      <c r="D15" s="239">
        <v>5563367620</v>
      </c>
      <c r="E15" s="239">
        <v>2885215</v>
      </c>
      <c r="F15" s="239">
        <v>28697402</v>
      </c>
      <c r="G15" s="239">
        <v>255660052</v>
      </c>
      <c r="H15" s="239">
        <v>2850059</v>
      </c>
      <c r="I15" s="239">
        <v>2394455</v>
      </c>
      <c r="J15" s="239">
        <v>2152283</v>
      </c>
      <c r="K15" s="239">
        <v>4321851</v>
      </c>
      <c r="L15" s="239">
        <v>168918547</v>
      </c>
      <c r="M15" s="239">
        <v>13408975</v>
      </c>
      <c r="N15" s="239">
        <v>4868551515</v>
      </c>
      <c r="O15" s="239">
        <v>6159788</v>
      </c>
      <c r="P15" s="239">
        <v>831511</v>
      </c>
      <c r="Q15" s="239">
        <v>132520069</v>
      </c>
      <c r="R15" s="239">
        <v>17863641</v>
      </c>
      <c r="S15" s="239">
        <v>42914963</v>
      </c>
      <c r="T15" s="239">
        <v>1070277</v>
      </c>
      <c r="U15" s="239">
        <v>0</v>
      </c>
      <c r="V15" s="239">
        <v>12167018</v>
      </c>
    </row>
    <row r="16" spans="3:22" x14ac:dyDescent="0.3">
      <c r="C16" s="180" t="s">
        <v>416</v>
      </c>
      <c r="D16" s="239">
        <v>1452114899</v>
      </c>
      <c r="E16" s="239">
        <v>604726</v>
      </c>
      <c r="F16" s="239">
        <v>4445899</v>
      </c>
      <c r="G16" s="239">
        <v>50171085</v>
      </c>
      <c r="H16" s="239">
        <v>52862</v>
      </c>
      <c r="I16" s="239">
        <v>321341</v>
      </c>
      <c r="J16" s="239">
        <v>272420</v>
      </c>
      <c r="K16" s="239">
        <v>54049</v>
      </c>
      <c r="L16" s="239">
        <v>23293347</v>
      </c>
      <c r="M16" s="239">
        <v>3078637</v>
      </c>
      <c r="N16" s="239">
        <v>1346518229</v>
      </c>
      <c r="O16" s="239">
        <v>232686</v>
      </c>
      <c r="P16" s="239">
        <v>698777</v>
      </c>
      <c r="Q16" s="239">
        <v>17970926</v>
      </c>
      <c r="R16" s="239">
        <v>11105251</v>
      </c>
      <c r="S16" s="239">
        <v>-6651206</v>
      </c>
      <c r="T16" s="239">
        <v>629639</v>
      </c>
      <c r="U16" s="239">
        <v>0</v>
      </c>
      <c r="V16" s="239">
        <v>-683770</v>
      </c>
    </row>
    <row r="17" spans="3:22" x14ac:dyDescent="0.3">
      <c r="C17" s="180" t="s">
        <v>417</v>
      </c>
      <c r="D17" s="239">
        <v>11119871855</v>
      </c>
      <c r="E17" s="239">
        <v>10937675</v>
      </c>
      <c r="F17" s="239">
        <v>458872445</v>
      </c>
      <c r="G17" s="239">
        <v>2290221668</v>
      </c>
      <c r="H17" s="239">
        <v>1861171</v>
      </c>
      <c r="I17" s="239">
        <v>6602709</v>
      </c>
      <c r="J17" s="239">
        <v>5772486</v>
      </c>
      <c r="K17" s="239">
        <v>4166156</v>
      </c>
      <c r="L17" s="239">
        <v>874895764</v>
      </c>
      <c r="M17" s="239">
        <v>91686192</v>
      </c>
      <c r="N17" s="239">
        <v>7032638068</v>
      </c>
      <c r="O17" s="239">
        <v>2222886</v>
      </c>
      <c r="P17" s="239">
        <v>3093371</v>
      </c>
      <c r="Q17" s="239">
        <v>148891704</v>
      </c>
      <c r="R17" s="239">
        <v>11328651</v>
      </c>
      <c r="S17" s="239">
        <v>2011911</v>
      </c>
      <c r="T17" s="239">
        <v>85135285</v>
      </c>
      <c r="U17" s="239">
        <v>41646</v>
      </c>
      <c r="V17" s="239">
        <v>89492064</v>
      </c>
    </row>
    <row r="18" spans="3:22" x14ac:dyDescent="0.3">
      <c r="C18" s="180" t="s">
        <v>418</v>
      </c>
      <c r="D18" s="239">
        <v>2888546740</v>
      </c>
      <c r="E18" s="239">
        <v>20321197</v>
      </c>
      <c r="F18" s="239">
        <v>109681069</v>
      </c>
      <c r="G18" s="239">
        <v>834017494</v>
      </c>
      <c r="H18" s="239">
        <v>2274693</v>
      </c>
      <c r="I18" s="239">
        <v>1473971</v>
      </c>
      <c r="J18" s="239">
        <v>4830230</v>
      </c>
      <c r="K18" s="239">
        <v>9131512</v>
      </c>
      <c r="L18" s="239">
        <v>651887047</v>
      </c>
      <c r="M18" s="239">
        <v>80420990</v>
      </c>
      <c r="N18" s="239">
        <v>889049037</v>
      </c>
      <c r="O18" s="239">
        <v>1069349</v>
      </c>
      <c r="P18" s="239">
        <v>1405394</v>
      </c>
      <c r="Q18" s="239">
        <v>116058535</v>
      </c>
      <c r="R18" s="239">
        <v>1847526</v>
      </c>
      <c r="S18" s="239">
        <v>72617832</v>
      </c>
      <c r="T18" s="239">
        <v>17904165</v>
      </c>
      <c r="U18" s="239">
        <v>102386</v>
      </c>
      <c r="V18" s="239">
        <v>74454313</v>
      </c>
    </row>
    <row r="19" spans="3:22" x14ac:dyDescent="0.3">
      <c r="C19" s="180" t="s">
        <v>419</v>
      </c>
      <c r="D19" s="239">
        <v>1075058374</v>
      </c>
      <c r="E19" s="239">
        <v>5595230</v>
      </c>
      <c r="F19" s="239">
        <v>33735663</v>
      </c>
      <c r="G19" s="239">
        <v>336482976</v>
      </c>
      <c r="H19" s="239">
        <v>768741</v>
      </c>
      <c r="I19" s="239">
        <v>674944</v>
      </c>
      <c r="J19" s="239">
        <v>2383473</v>
      </c>
      <c r="K19" s="239">
        <v>1649706</v>
      </c>
      <c r="L19" s="239">
        <v>271472390</v>
      </c>
      <c r="M19" s="239">
        <v>26248874</v>
      </c>
      <c r="N19" s="239">
        <v>271755943</v>
      </c>
      <c r="O19" s="239">
        <v>465001</v>
      </c>
      <c r="P19" s="239">
        <v>1196109</v>
      </c>
      <c r="Q19" s="239">
        <v>51500344</v>
      </c>
      <c r="R19" s="239">
        <v>2096</v>
      </c>
      <c r="S19" s="239">
        <v>57725462</v>
      </c>
      <c r="T19" s="239">
        <v>6872517</v>
      </c>
      <c r="U19" s="239">
        <v>35839</v>
      </c>
      <c r="V19" s="239">
        <v>6493066</v>
      </c>
    </row>
    <row r="20" spans="3:22" x14ac:dyDescent="0.3">
      <c r="C20" s="180" t="s">
        <v>420</v>
      </c>
      <c r="D20" s="239">
        <v>1279907047</v>
      </c>
      <c r="E20" s="239">
        <v>6439822</v>
      </c>
      <c r="F20" s="239">
        <v>35229417</v>
      </c>
      <c r="G20" s="239">
        <v>382451332</v>
      </c>
      <c r="H20" s="239">
        <v>905730</v>
      </c>
      <c r="I20" s="239">
        <v>982874</v>
      </c>
      <c r="J20" s="239">
        <v>1979123</v>
      </c>
      <c r="K20" s="239">
        <v>2599166</v>
      </c>
      <c r="L20" s="239">
        <v>300762921</v>
      </c>
      <c r="M20" s="239">
        <v>32620166</v>
      </c>
      <c r="N20" s="239">
        <v>379396987</v>
      </c>
      <c r="O20" s="239">
        <v>586527</v>
      </c>
      <c r="P20" s="239">
        <v>1102969</v>
      </c>
      <c r="Q20" s="239">
        <v>52122909</v>
      </c>
      <c r="R20" s="239">
        <v>2985</v>
      </c>
      <c r="S20" s="239">
        <v>67591818</v>
      </c>
      <c r="T20" s="239">
        <v>7157796</v>
      </c>
      <c r="U20" s="239">
        <v>51267</v>
      </c>
      <c r="V20" s="239">
        <v>7923237</v>
      </c>
    </row>
    <row r="21" spans="3:22" x14ac:dyDescent="0.3">
      <c r="C21" s="180" t="s">
        <v>421</v>
      </c>
      <c r="D21" s="239">
        <v>204848672</v>
      </c>
      <c r="E21" s="239">
        <v>844591</v>
      </c>
      <c r="F21" s="239">
        <v>1493754</v>
      </c>
      <c r="G21" s="239">
        <v>45968355</v>
      </c>
      <c r="H21" s="239">
        <v>136989</v>
      </c>
      <c r="I21" s="239">
        <v>307930</v>
      </c>
      <c r="J21" s="239">
        <v>-404350</v>
      </c>
      <c r="K21" s="239">
        <v>949460</v>
      </c>
      <c r="L21" s="239">
        <v>29290529</v>
      </c>
      <c r="M21" s="239">
        <v>6371291</v>
      </c>
      <c r="N21" s="239">
        <v>107641043</v>
      </c>
      <c r="O21" s="239">
        <v>121526</v>
      </c>
      <c r="P21" s="239">
        <v>-93140</v>
      </c>
      <c r="Q21" s="239">
        <v>622564</v>
      </c>
      <c r="R21" s="239">
        <v>889</v>
      </c>
      <c r="S21" s="239">
        <v>9866356</v>
      </c>
      <c r="T21" s="239">
        <v>285279</v>
      </c>
      <c r="U21" s="239">
        <v>15428</v>
      </c>
      <c r="V21" s="239">
        <v>1430170</v>
      </c>
    </row>
    <row r="22" spans="3:22" x14ac:dyDescent="0.3">
      <c r="C22" s="180" t="s">
        <v>422</v>
      </c>
      <c r="D22" s="239">
        <v>2683698068</v>
      </c>
      <c r="E22" s="239">
        <v>19476606</v>
      </c>
      <c r="F22" s="239">
        <v>108187315</v>
      </c>
      <c r="G22" s="239">
        <v>788049139</v>
      </c>
      <c r="H22" s="239">
        <v>2137704</v>
      </c>
      <c r="I22" s="239">
        <v>1166041</v>
      </c>
      <c r="J22" s="239">
        <v>5234580</v>
      </c>
      <c r="K22" s="239">
        <v>8182052</v>
      </c>
      <c r="L22" s="239">
        <v>622596518</v>
      </c>
      <c r="M22" s="239">
        <v>74049699</v>
      </c>
      <c r="N22" s="239">
        <v>781407994</v>
      </c>
      <c r="O22" s="239">
        <v>947823</v>
      </c>
      <c r="P22" s="239">
        <v>1498534</v>
      </c>
      <c r="Q22" s="239">
        <v>115435971</v>
      </c>
      <c r="R22" s="239">
        <v>1846637</v>
      </c>
      <c r="S22" s="239">
        <v>62751476</v>
      </c>
      <c r="T22" s="239">
        <v>17618886</v>
      </c>
      <c r="U22" s="239">
        <v>86958</v>
      </c>
      <c r="V22" s="239">
        <v>73024143</v>
      </c>
    </row>
    <row r="23" spans="3:22" x14ac:dyDescent="0.3">
      <c r="C23" s="180" t="s">
        <v>423</v>
      </c>
      <c r="D23" s="239">
        <v>1860469879</v>
      </c>
      <c r="E23" s="239">
        <v>13289000</v>
      </c>
      <c r="F23" s="239">
        <v>76299100</v>
      </c>
      <c r="G23" s="239">
        <v>435114695</v>
      </c>
      <c r="H23" s="239">
        <v>1235750</v>
      </c>
      <c r="I23" s="239">
        <v>4235126</v>
      </c>
      <c r="J23" s="239">
        <v>3235140</v>
      </c>
      <c r="K23" s="239">
        <v>4676766</v>
      </c>
      <c r="L23" s="239">
        <v>268723773</v>
      </c>
      <c r="M23" s="239">
        <v>26317134</v>
      </c>
      <c r="N23" s="239">
        <v>851941763</v>
      </c>
      <c r="O23" s="239">
        <v>2009982</v>
      </c>
      <c r="P23" s="239">
        <v>1211495</v>
      </c>
      <c r="Q23" s="239">
        <v>68528703</v>
      </c>
      <c r="R23" s="239">
        <v>888012</v>
      </c>
      <c r="S23" s="239">
        <v>61851548</v>
      </c>
      <c r="T23" s="239">
        <v>9436800</v>
      </c>
      <c r="U23" s="239">
        <v>37079</v>
      </c>
      <c r="V23" s="239">
        <v>31438013</v>
      </c>
    </row>
    <row r="24" spans="3:22" x14ac:dyDescent="0.3">
      <c r="C24" s="180" t="s">
        <v>424</v>
      </c>
      <c r="D24" s="239">
        <v>4544167947</v>
      </c>
      <c r="E24" s="239">
        <v>32765606</v>
      </c>
      <c r="F24" s="239">
        <v>184486415</v>
      </c>
      <c r="G24" s="239">
        <v>1223163834</v>
      </c>
      <c r="H24" s="239">
        <v>3373454</v>
      </c>
      <c r="I24" s="239">
        <v>5401167</v>
      </c>
      <c r="J24" s="239">
        <v>8469720</v>
      </c>
      <c r="K24" s="239">
        <v>12858818</v>
      </c>
      <c r="L24" s="239">
        <v>891320291</v>
      </c>
      <c r="M24" s="239">
        <v>100366833</v>
      </c>
      <c r="N24" s="239">
        <v>1633349757</v>
      </c>
      <c r="O24" s="239">
        <v>2957805</v>
      </c>
      <c r="P24" s="239">
        <v>2710029</v>
      </c>
      <c r="Q24" s="239">
        <v>183964674</v>
      </c>
      <c r="R24" s="239">
        <v>2734649</v>
      </c>
      <c r="S24" s="239">
        <v>124603024</v>
      </c>
      <c r="T24" s="239">
        <v>27055686</v>
      </c>
      <c r="U24" s="239">
        <v>124037</v>
      </c>
      <c r="V24" s="239">
        <v>104462156</v>
      </c>
    </row>
    <row r="25" spans="3:22" x14ac:dyDescent="0.3">
      <c r="C25" s="180" t="s">
        <v>425</v>
      </c>
      <c r="D25" s="239">
        <v>20387742</v>
      </c>
      <c r="E25" s="239">
        <v>4279</v>
      </c>
      <c r="F25" s="239">
        <v>407</v>
      </c>
      <c r="G25" s="239">
        <v>794256</v>
      </c>
      <c r="H25" s="239">
        <v>-60152</v>
      </c>
      <c r="I25" s="239">
        <v>0</v>
      </c>
      <c r="J25" s="239">
        <v>-45368</v>
      </c>
      <c r="K25" s="239">
        <v>107</v>
      </c>
      <c r="L25" s="239">
        <v>43783</v>
      </c>
      <c r="M25" s="239">
        <v>-1664</v>
      </c>
      <c r="N25" s="239">
        <v>21685905</v>
      </c>
      <c r="O25" s="239">
        <v>0</v>
      </c>
      <c r="P25" s="239">
        <v>0</v>
      </c>
      <c r="Q25" s="239">
        <v>12372</v>
      </c>
      <c r="R25" s="239">
        <v>0</v>
      </c>
      <c r="S25" s="239">
        <v>-2077064</v>
      </c>
      <c r="T25" s="239">
        <v>880</v>
      </c>
      <c r="U25" s="239">
        <v>8</v>
      </c>
      <c r="V25" s="239">
        <v>29993</v>
      </c>
    </row>
    <row r="26" spans="3:22" x14ac:dyDescent="0.3">
      <c r="C26" s="180" t="s">
        <v>426</v>
      </c>
      <c r="D26" s="239">
        <v>37814959</v>
      </c>
      <c r="E26" s="239">
        <v>-549557</v>
      </c>
      <c r="F26" s="239">
        <v>-1004</v>
      </c>
      <c r="G26" s="239">
        <v>8697590</v>
      </c>
      <c r="H26" s="239">
        <v>233188</v>
      </c>
      <c r="I26" s="239">
        <v>687852</v>
      </c>
      <c r="J26" s="239">
        <v>96123</v>
      </c>
      <c r="K26" s="239">
        <v>767601</v>
      </c>
      <c r="L26" s="239">
        <v>23380673</v>
      </c>
      <c r="M26" s="239">
        <v>1875893</v>
      </c>
      <c r="N26" s="239">
        <v>0</v>
      </c>
      <c r="O26" s="239">
        <v>0</v>
      </c>
      <c r="P26" s="239">
        <v>0</v>
      </c>
      <c r="Q26" s="239">
        <v>0</v>
      </c>
      <c r="R26" s="239">
        <v>0</v>
      </c>
      <c r="S26" s="239">
        <v>0</v>
      </c>
      <c r="T26" s="239">
        <v>28660</v>
      </c>
      <c r="U26" s="239">
        <v>0</v>
      </c>
      <c r="V26" s="239">
        <v>2597940</v>
      </c>
    </row>
    <row r="27" spans="3:22" x14ac:dyDescent="0.3">
      <c r="C27" s="180" t="s">
        <v>427</v>
      </c>
      <c r="D27" s="239">
        <v>-469737</v>
      </c>
      <c r="E27" s="239">
        <v>-1123507</v>
      </c>
      <c r="F27" s="239">
        <v>-470</v>
      </c>
      <c r="G27" s="239">
        <v>2085075</v>
      </c>
      <c r="H27" s="239">
        <v>-46652</v>
      </c>
      <c r="I27" s="239">
        <v>-626</v>
      </c>
      <c r="J27" s="239">
        <v>-158416</v>
      </c>
      <c r="K27" s="239">
        <v>-22060</v>
      </c>
      <c r="L27" s="239">
        <v>450779</v>
      </c>
      <c r="M27" s="239">
        <v>-376340</v>
      </c>
      <c r="N27" s="239">
        <v>-1466791</v>
      </c>
      <c r="O27" s="239">
        <v>0</v>
      </c>
      <c r="P27" s="239">
        <v>0</v>
      </c>
      <c r="Q27" s="239">
        <v>-125665</v>
      </c>
      <c r="R27" s="239">
        <v>-796</v>
      </c>
      <c r="S27" s="239">
        <v>0</v>
      </c>
      <c r="T27" s="239">
        <v>315732</v>
      </c>
      <c r="U27" s="239">
        <v>0</v>
      </c>
      <c r="V27" s="239">
        <v>0</v>
      </c>
    </row>
    <row r="28" spans="3:22" x14ac:dyDescent="0.3">
      <c r="C28" s="180" t="s">
        <v>428</v>
      </c>
      <c r="D28" s="239">
        <v>490504840</v>
      </c>
      <c r="E28" s="239">
        <v>879584</v>
      </c>
      <c r="F28" s="239">
        <v>92174993</v>
      </c>
      <c r="G28" s="239">
        <v>87234316</v>
      </c>
      <c r="H28" s="239">
        <v>258174</v>
      </c>
      <c r="I28" s="239">
        <v>719399</v>
      </c>
      <c r="J28" s="239">
        <v>954309</v>
      </c>
      <c r="K28" s="239">
        <v>1208349</v>
      </c>
      <c r="L28" s="239">
        <v>105699034</v>
      </c>
      <c r="M28" s="239">
        <v>3295674</v>
      </c>
      <c r="N28" s="239">
        <v>159103351</v>
      </c>
      <c r="O28" s="239">
        <v>485667</v>
      </c>
      <c r="P28" s="239">
        <v>213841</v>
      </c>
      <c r="Q28" s="239">
        <v>9546589</v>
      </c>
      <c r="R28" s="239">
        <v>34268</v>
      </c>
      <c r="S28" s="239">
        <v>25770550</v>
      </c>
      <c r="T28" s="239">
        <v>-1290858</v>
      </c>
      <c r="U28" s="239">
        <v>449</v>
      </c>
      <c r="V28" s="239">
        <v>4217151</v>
      </c>
    </row>
    <row r="29" spans="3:22" x14ac:dyDescent="0.3">
      <c r="C29" s="180" t="s">
        <v>429</v>
      </c>
      <c r="D29" s="239">
        <v>290832168</v>
      </c>
      <c r="E29" s="239">
        <v>939425</v>
      </c>
      <c r="F29" s="239">
        <v>77093317</v>
      </c>
      <c r="G29" s="239">
        <v>76792306</v>
      </c>
      <c r="H29" s="239">
        <v>207033</v>
      </c>
      <c r="I29" s="239">
        <v>1112488</v>
      </c>
      <c r="J29" s="239">
        <v>584981</v>
      </c>
      <c r="K29" s="239">
        <v>1282450</v>
      </c>
      <c r="L29" s="239">
        <v>58101876</v>
      </c>
      <c r="M29" s="239">
        <v>2007192</v>
      </c>
      <c r="N29" s="239">
        <v>39498724</v>
      </c>
      <c r="O29" s="239">
        <v>988302</v>
      </c>
      <c r="P29" s="239">
        <v>303341</v>
      </c>
      <c r="Q29" s="239">
        <v>8837297</v>
      </c>
      <c r="R29" s="239">
        <v>-140438</v>
      </c>
      <c r="S29" s="239">
        <v>18549293</v>
      </c>
      <c r="T29" s="239">
        <v>1298820</v>
      </c>
      <c r="U29" s="239">
        <v>437</v>
      </c>
      <c r="V29" s="239">
        <v>3375325</v>
      </c>
    </row>
    <row r="30" spans="3:22" x14ac:dyDescent="0.3">
      <c r="C30" s="180" t="s">
        <v>430</v>
      </c>
      <c r="D30" s="239">
        <v>17309050987</v>
      </c>
      <c r="E30" s="239">
        <v>59819995</v>
      </c>
      <c r="F30" s="239">
        <v>743247588</v>
      </c>
      <c r="G30" s="239">
        <v>4170460978</v>
      </c>
      <c r="H30" s="239">
        <v>10436030</v>
      </c>
      <c r="I30" s="239">
        <v>33476359</v>
      </c>
      <c r="J30" s="239">
        <v>25569164</v>
      </c>
      <c r="K30" s="239">
        <v>37494004</v>
      </c>
      <c r="L30" s="239">
        <v>2309791923</v>
      </c>
      <c r="M30" s="239">
        <v>270578514</v>
      </c>
      <c r="N30" s="239">
        <v>8542646128</v>
      </c>
      <c r="O30" s="239">
        <v>16584420</v>
      </c>
      <c r="P30" s="239">
        <v>9024197</v>
      </c>
      <c r="Q30" s="239">
        <v>513076988</v>
      </c>
      <c r="R30" s="239">
        <v>-62923</v>
      </c>
      <c r="S30" s="239">
        <v>285717847</v>
      </c>
      <c r="T30" s="239">
        <v>65182727</v>
      </c>
      <c r="U30" s="239">
        <v>1144477</v>
      </c>
      <c r="V30" s="239">
        <v>214862569</v>
      </c>
    </row>
    <row r="31" spans="3:22" x14ac:dyDescent="0.3">
      <c r="C31" s="180" t="s">
        <v>431</v>
      </c>
      <c r="D31" s="239">
        <v>16012604934</v>
      </c>
      <c r="E31" s="239">
        <v>42973921</v>
      </c>
      <c r="F31" s="239">
        <v>720451110</v>
      </c>
      <c r="G31" s="239">
        <v>3601754729</v>
      </c>
      <c r="H31" s="239">
        <v>5568042</v>
      </c>
      <c r="I31" s="239">
        <v>13803590</v>
      </c>
      <c r="J31" s="239">
        <v>14719526</v>
      </c>
      <c r="K31" s="239">
        <v>19053072</v>
      </c>
      <c r="L31" s="239">
        <v>1848193166</v>
      </c>
      <c r="M31" s="239">
        <v>195558106</v>
      </c>
      <c r="N31" s="239">
        <v>8725705663</v>
      </c>
      <c r="O31" s="239">
        <v>6168993</v>
      </c>
      <c r="P31" s="239">
        <v>6106741</v>
      </c>
      <c r="Q31" s="239">
        <v>341580382</v>
      </c>
      <c r="R31" s="239">
        <v>13922066</v>
      </c>
      <c r="S31" s="239">
        <v>143087164</v>
      </c>
      <c r="T31" s="239">
        <v>113835063</v>
      </c>
      <c r="U31" s="239">
        <v>166128</v>
      </c>
      <c r="V31" s="239">
        <v>199957478</v>
      </c>
    </row>
    <row r="32" spans="3:22" x14ac:dyDescent="0.3">
      <c r="C32" s="180" t="s">
        <v>432</v>
      </c>
      <c r="D32" s="181">
        <v>0.66116724702649177</v>
      </c>
      <c r="E32" s="181">
        <v>0.18557174635243043</v>
      </c>
      <c r="F32" s="181">
        <v>0.70479459360441976</v>
      </c>
      <c r="G32" s="181">
        <v>0.56088526490915624</v>
      </c>
      <c r="H32" s="181">
        <v>0.1828647408648737</v>
      </c>
      <c r="I32" s="181">
        <v>0.20156659836566029</v>
      </c>
      <c r="J32" s="181">
        <v>0.23451228942847724</v>
      </c>
      <c r="K32" s="181">
        <v>0.11481551042691664</v>
      </c>
      <c r="L32" s="181">
        <v>0.39694142128326609</v>
      </c>
      <c r="M32" s="181">
        <v>0.34303059635253802</v>
      </c>
      <c r="N32" s="181">
        <v>0.83886231096641306</v>
      </c>
      <c r="O32" s="181">
        <v>0.13807814804041033</v>
      </c>
      <c r="P32" s="181">
        <v>0.35110624360695525</v>
      </c>
      <c r="Q32" s="181">
        <v>0.29569556137165814</v>
      </c>
      <c r="R32" s="181">
        <v>-116.56070006482082</v>
      </c>
      <c r="S32" s="181">
        <v>7.7396880953141817E-3</v>
      </c>
      <c r="T32" s="181">
        <v>1.2807385820999424</v>
      </c>
      <c r="U32" s="181">
        <v>3.6402955172425852E-2</v>
      </c>
      <c r="V32" s="181">
        <v>0.42484695299662301</v>
      </c>
    </row>
    <row r="33" spans="3:22" x14ac:dyDescent="0.3">
      <c r="C33" s="180" t="s">
        <v>433</v>
      </c>
      <c r="D33" s="181">
        <v>0.27018791679627813</v>
      </c>
      <c r="E33" s="181">
        <v>0.55591071463685582</v>
      </c>
      <c r="F33" s="181">
        <v>0.28335767227308961</v>
      </c>
      <c r="G33" s="181">
        <v>0.29955815222877774</v>
      </c>
      <c r="H33" s="181">
        <v>0.33145035653874449</v>
      </c>
      <c r="I33" s="181">
        <v>0.16488608833054105</v>
      </c>
      <c r="J33" s="181">
        <v>0.3440897783066364</v>
      </c>
      <c r="K33" s="181">
        <v>0.35437745301827955</v>
      </c>
      <c r="L33" s="181">
        <v>0.40439325195790332</v>
      </c>
      <c r="M33" s="181">
        <v>0.3755079562907967</v>
      </c>
      <c r="N33" s="181">
        <v>0.19482810554519342</v>
      </c>
      <c r="O33" s="181">
        <v>0.1837288266985648</v>
      </c>
      <c r="P33" s="181">
        <v>0.30759585651249505</v>
      </c>
      <c r="Q33" s="181">
        <v>0.36534968765609721</v>
      </c>
      <c r="R33" s="181">
        <v>-28.136854235474477</v>
      </c>
      <c r="S33" s="181">
        <v>0.47933956397323108</v>
      </c>
      <c r="T33" s="181">
        <v>0.4070140943955407</v>
      </c>
      <c r="U33" s="181">
        <v>0.10842129738083334</v>
      </c>
      <c r="V33" s="181">
        <v>0.49591468445803077</v>
      </c>
    </row>
    <row r="34" spans="3:22" x14ac:dyDescent="0.3">
      <c r="C34" s="180" t="s">
        <v>434</v>
      </c>
      <c r="D34" s="181">
        <v>0.93135516382276995</v>
      </c>
      <c r="E34" s="181">
        <v>0.74148246098928627</v>
      </c>
      <c r="F34" s="181">
        <v>0.98815226587750937</v>
      </c>
      <c r="G34" s="181">
        <v>0.86044341713793404</v>
      </c>
      <c r="H34" s="181">
        <v>0.51431509740361814</v>
      </c>
      <c r="I34" s="181">
        <v>0.36645268669620135</v>
      </c>
      <c r="J34" s="181">
        <v>0.57860206773511358</v>
      </c>
      <c r="K34" s="181">
        <v>0.46919296344519618</v>
      </c>
      <c r="L34" s="181">
        <v>0.80133467324116947</v>
      </c>
      <c r="M34" s="181">
        <v>0.71853855264333477</v>
      </c>
      <c r="N34" s="181">
        <v>1.0336904165116065</v>
      </c>
      <c r="O34" s="181">
        <v>0.32180697473897513</v>
      </c>
      <c r="P34" s="181">
        <v>0.6587021001194503</v>
      </c>
      <c r="Q34" s="181">
        <v>0.66104524902775541</v>
      </c>
      <c r="R34" s="181">
        <v>-144.69755430029531</v>
      </c>
      <c r="S34" s="181">
        <v>0.48707925206854524</v>
      </c>
      <c r="T34" s="181">
        <v>1.6877526764954831</v>
      </c>
      <c r="U34" s="181">
        <v>0.1448242525532592</v>
      </c>
      <c r="V34" s="181">
        <v>0.92076163745465378</v>
      </c>
    </row>
    <row r="35" spans="3:22" x14ac:dyDescent="0.3">
      <c r="C35" s="180" t="s">
        <v>435</v>
      </c>
      <c r="D35" s="239">
        <v>1296446053</v>
      </c>
      <c r="E35" s="239">
        <v>16846074</v>
      </c>
      <c r="F35" s="239">
        <v>22796478</v>
      </c>
      <c r="G35" s="239">
        <v>568706249</v>
      </c>
      <c r="H35" s="239">
        <v>4867988</v>
      </c>
      <c r="I35" s="239">
        <v>19672769</v>
      </c>
      <c r="J35" s="239">
        <v>10849638</v>
      </c>
      <c r="K35" s="239">
        <v>18440932</v>
      </c>
      <c r="L35" s="239">
        <v>461598757</v>
      </c>
      <c r="M35" s="239">
        <v>75020408</v>
      </c>
      <c r="N35" s="239">
        <v>-183059535</v>
      </c>
      <c r="O35" s="239">
        <v>10415427</v>
      </c>
      <c r="P35" s="239">
        <v>2917456</v>
      </c>
      <c r="Q35" s="239">
        <v>171496606</v>
      </c>
      <c r="R35" s="239">
        <v>-13984989</v>
      </c>
      <c r="S35" s="239">
        <v>142630683</v>
      </c>
      <c r="T35" s="239">
        <v>-48652336</v>
      </c>
      <c r="U35" s="239">
        <v>978349</v>
      </c>
      <c r="V35" s="239">
        <v>14905091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35"/>
  <sheetViews>
    <sheetView topLeftCell="A13" workbookViewId="0">
      <selection activeCell="C4" sqref="C4:V35"/>
    </sheetView>
  </sheetViews>
  <sheetFormatPr defaultRowHeight="14.4" x14ac:dyDescent="0.3"/>
  <cols>
    <col min="3" max="3" width="38.109375" bestFit="1" customWidth="1"/>
    <col min="4" max="4" width="14.6640625" bestFit="1" customWidth="1"/>
    <col min="5" max="5" width="11.5546875" bestFit="1" customWidth="1"/>
    <col min="6" max="6" width="12.44140625" bestFit="1" customWidth="1"/>
    <col min="7" max="7" width="13.88671875" bestFit="1" customWidth="1"/>
    <col min="8" max="9" width="10.6640625" bestFit="1" customWidth="1"/>
    <col min="10" max="11" width="11.5546875" bestFit="1" customWidth="1"/>
    <col min="12" max="12" width="13.88671875" bestFit="1" customWidth="1"/>
    <col min="13" max="13" width="12.44140625" bestFit="1" customWidth="1"/>
    <col min="14" max="14" width="13.88671875" bestFit="1" customWidth="1"/>
    <col min="15" max="16" width="10.6640625" bestFit="1" customWidth="1"/>
    <col min="17" max="17" width="12.44140625" bestFit="1" customWidth="1"/>
    <col min="18" max="18" width="10.6640625" bestFit="1" customWidth="1"/>
    <col min="19" max="19" width="12.44140625" bestFit="1" customWidth="1"/>
    <col min="20" max="20" width="11.5546875" bestFit="1" customWidth="1"/>
    <col min="21" max="21" width="10.6640625" bestFit="1" customWidth="1"/>
    <col min="22" max="22" width="12.44140625" bestFit="1" customWidth="1"/>
  </cols>
  <sheetData>
    <row r="1" spans="3:22" x14ac:dyDescent="0.3">
      <c r="C1" s="213">
        <v>2025</v>
      </c>
    </row>
    <row r="2" spans="3:22" x14ac:dyDescent="0.3">
      <c r="C2" s="155" t="s">
        <v>436</v>
      </c>
      <c r="D2" s="155"/>
      <c r="E2" s="155"/>
      <c r="F2" s="155"/>
      <c r="G2" s="156"/>
      <c r="H2" s="155"/>
      <c r="I2" s="155"/>
      <c r="J2" s="155"/>
      <c r="K2" s="155"/>
      <c r="L2" s="155"/>
      <c r="M2" s="155"/>
      <c r="N2" s="156"/>
      <c r="O2" s="155"/>
      <c r="P2" s="155"/>
      <c r="Q2" s="155"/>
      <c r="R2" s="155"/>
      <c r="S2" s="155"/>
      <c r="T2" s="155"/>
      <c r="U2" s="156"/>
      <c r="V2" s="155"/>
    </row>
    <row r="3" spans="3:22" s="11" customFormat="1" x14ac:dyDescent="0.3">
      <c r="C3" s="178" t="s">
        <v>447</v>
      </c>
      <c r="D3" s="178" t="s">
        <v>3</v>
      </c>
      <c r="E3" s="178" t="s">
        <v>11</v>
      </c>
      <c r="F3" s="178" t="s">
        <v>12</v>
      </c>
      <c r="G3" s="179" t="s">
        <v>13</v>
      </c>
      <c r="H3" s="178" t="s">
        <v>14</v>
      </c>
      <c r="I3" s="178" t="s">
        <v>15</v>
      </c>
      <c r="J3" s="178" t="s">
        <v>16</v>
      </c>
      <c r="K3" s="178" t="s">
        <v>17</v>
      </c>
      <c r="L3" s="178" t="s">
        <v>18</v>
      </c>
      <c r="M3" s="178" t="s">
        <v>19</v>
      </c>
      <c r="N3" s="179" t="s">
        <v>20</v>
      </c>
      <c r="O3" s="178" t="s">
        <v>21</v>
      </c>
      <c r="P3" s="178" t="s">
        <v>22</v>
      </c>
      <c r="Q3" s="178" t="s">
        <v>23</v>
      </c>
      <c r="R3" s="178" t="s">
        <v>24</v>
      </c>
      <c r="S3" s="178" t="s">
        <v>25</v>
      </c>
      <c r="T3" s="178" t="s">
        <v>26</v>
      </c>
      <c r="U3" s="179" t="s">
        <v>27</v>
      </c>
      <c r="V3" s="178" t="s">
        <v>28</v>
      </c>
    </row>
    <row r="4" spans="3:22" x14ac:dyDescent="0.3">
      <c r="C4" s="180" t="s">
        <v>404</v>
      </c>
      <c r="D4" s="239">
        <v>14265949341</v>
      </c>
      <c r="E4" s="239">
        <v>53110106</v>
      </c>
      <c r="F4" s="239">
        <v>646676938</v>
      </c>
      <c r="G4" s="239">
        <v>4122773292</v>
      </c>
      <c r="H4" s="239">
        <v>9716538</v>
      </c>
      <c r="I4" s="239">
        <v>5034148</v>
      </c>
      <c r="J4" s="239">
        <v>17519675</v>
      </c>
      <c r="K4" s="239">
        <v>23397821</v>
      </c>
      <c r="L4" s="239">
        <v>1447423534</v>
      </c>
      <c r="M4" s="239">
        <v>196195676</v>
      </c>
      <c r="N4" s="239">
        <v>7037314800</v>
      </c>
      <c r="O4" s="239">
        <v>1904150</v>
      </c>
      <c r="P4" s="239">
        <v>5888909</v>
      </c>
      <c r="Q4" s="239">
        <v>306077201</v>
      </c>
      <c r="R4" s="239">
        <v>-105238</v>
      </c>
      <c r="S4" s="239">
        <v>185977915</v>
      </c>
      <c r="T4" s="239">
        <v>42813666</v>
      </c>
      <c r="U4" s="239">
        <v>1171176</v>
      </c>
      <c r="V4" s="239">
        <v>163059035</v>
      </c>
    </row>
    <row r="5" spans="3:22" x14ac:dyDescent="0.3">
      <c r="C5" s="180" t="s">
        <v>405</v>
      </c>
      <c r="D5" s="239">
        <v>7030984464</v>
      </c>
      <c r="E5" s="239">
        <v>20964105</v>
      </c>
      <c r="F5" s="239">
        <v>250383589</v>
      </c>
      <c r="G5" s="239">
        <v>1999911964</v>
      </c>
      <c r="H5" s="239">
        <v>3970132</v>
      </c>
      <c r="I5" s="239">
        <v>2469068</v>
      </c>
      <c r="J5" s="239">
        <v>11002916</v>
      </c>
      <c r="K5" s="239">
        <v>6634689</v>
      </c>
      <c r="L5" s="239">
        <v>788909123</v>
      </c>
      <c r="M5" s="239">
        <v>95904890</v>
      </c>
      <c r="N5" s="239">
        <v>3495273863</v>
      </c>
      <c r="O5" s="239">
        <v>1234191</v>
      </c>
      <c r="P5" s="239">
        <v>2986826</v>
      </c>
      <c r="Q5" s="239">
        <v>159139292</v>
      </c>
      <c r="R5" s="239">
        <v>20960</v>
      </c>
      <c r="S5" s="239">
        <v>155892826</v>
      </c>
      <c r="T5" s="239">
        <v>9445731</v>
      </c>
      <c r="U5" s="239">
        <v>603081</v>
      </c>
      <c r="V5" s="239">
        <v>26237218</v>
      </c>
    </row>
    <row r="6" spans="3:22" x14ac:dyDescent="0.3">
      <c r="C6" s="180" t="s">
        <v>406</v>
      </c>
      <c r="D6" s="239">
        <v>7668249746</v>
      </c>
      <c r="E6" s="239">
        <v>23178070</v>
      </c>
      <c r="F6" s="239">
        <v>260926754</v>
      </c>
      <c r="G6" s="239">
        <v>2203874854</v>
      </c>
      <c r="H6" s="239">
        <v>4519563</v>
      </c>
      <c r="I6" s="239">
        <v>4084582</v>
      </c>
      <c r="J6" s="239">
        <v>8837550</v>
      </c>
      <c r="K6" s="239">
        <v>8239829</v>
      </c>
      <c r="L6" s="239">
        <v>887134066</v>
      </c>
      <c r="M6" s="239">
        <v>110984569</v>
      </c>
      <c r="N6" s="239">
        <v>3765139617</v>
      </c>
      <c r="O6" s="239">
        <v>2607084</v>
      </c>
      <c r="P6" s="239">
        <v>3907924</v>
      </c>
      <c r="Q6" s="239">
        <v>167598259</v>
      </c>
      <c r="R6" s="239">
        <v>25670</v>
      </c>
      <c r="S6" s="239">
        <v>172833407</v>
      </c>
      <c r="T6" s="239">
        <v>13534508</v>
      </c>
      <c r="U6" s="239">
        <v>630229</v>
      </c>
      <c r="V6" s="239">
        <v>30193210</v>
      </c>
    </row>
    <row r="7" spans="3:22" x14ac:dyDescent="0.3">
      <c r="C7" s="180" t="s">
        <v>407</v>
      </c>
      <c r="D7" s="239">
        <v>637265282</v>
      </c>
      <c r="E7" s="239">
        <v>2213965</v>
      </c>
      <c r="F7" s="239">
        <v>10543165</v>
      </c>
      <c r="G7" s="239">
        <v>203962890</v>
      </c>
      <c r="H7" s="239">
        <v>549431</v>
      </c>
      <c r="I7" s="239">
        <v>1615514</v>
      </c>
      <c r="J7" s="239">
        <v>-2165366</v>
      </c>
      <c r="K7" s="239">
        <v>1605141</v>
      </c>
      <c r="L7" s="239">
        <v>98224943</v>
      </c>
      <c r="M7" s="239">
        <v>15079678</v>
      </c>
      <c r="N7" s="239">
        <v>269865754</v>
      </c>
      <c r="O7" s="239">
        <v>1372893</v>
      </c>
      <c r="P7" s="239">
        <v>921098</v>
      </c>
      <c r="Q7" s="239">
        <v>8458967</v>
      </c>
      <c r="R7" s="239">
        <v>4710</v>
      </c>
      <c r="S7" s="239">
        <v>16940581</v>
      </c>
      <c r="T7" s="239">
        <v>4088776</v>
      </c>
      <c r="U7" s="239">
        <v>27148</v>
      </c>
      <c r="V7" s="239">
        <v>3955991</v>
      </c>
    </row>
    <row r="8" spans="3:22" x14ac:dyDescent="0.3">
      <c r="C8" s="180" t="s">
        <v>408</v>
      </c>
      <c r="D8" s="239">
        <v>13628684059</v>
      </c>
      <c r="E8" s="239">
        <v>50896140</v>
      </c>
      <c r="F8" s="239">
        <v>636133773</v>
      </c>
      <c r="G8" s="239">
        <v>3918810401</v>
      </c>
      <c r="H8" s="239">
        <v>9167107</v>
      </c>
      <c r="I8" s="239">
        <v>3418634</v>
      </c>
      <c r="J8" s="239">
        <v>19685041</v>
      </c>
      <c r="K8" s="239">
        <v>21792680</v>
      </c>
      <c r="L8" s="239">
        <v>1349198589</v>
      </c>
      <c r="M8" s="239">
        <v>181115997</v>
      </c>
      <c r="N8" s="239">
        <v>6767449046</v>
      </c>
      <c r="O8" s="239">
        <v>531257</v>
      </c>
      <c r="P8" s="239">
        <v>4967811</v>
      </c>
      <c r="Q8" s="239">
        <v>297618233</v>
      </c>
      <c r="R8" s="239">
        <v>-109948</v>
      </c>
      <c r="S8" s="239">
        <v>169037334</v>
      </c>
      <c r="T8" s="239">
        <v>38724889</v>
      </c>
      <c r="U8" s="239">
        <v>1144028</v>
      </c>
      <c r="V8" s="239">
        <v>159103044</v>
      </c>
    </row>
    <row r="9" spans="3:22" x14ac:dyDescent="0.3">
      <c r="C9" s="180" t="s">
        <v>409</v>
      </c>
      <c r="D9" s="239">
        <v>7421777769</v>
      </c>
      <c r="E9" s="239">
        <v>6672332</v>
      </c>
      <c r="F9" s="239">
        <v>463533984</v>
      </c>
      <c r="G9" s="239">
        <v>2475567111</v>
      </c>
      <c r="H9" s="239">
        <v>2253962</v>
      </c>
      <c r="I9" s="239">
        <v>4278237</v>
      </c>
      <c r="J9" s="239">
        <v>8887366</v>
      </c>
      <c r="K9" s="239">
        <v>2417344</v>
      </c>
      <c r="L9" s="239">
        <v>402573307</v>
      </c>
      <c r="M9" s="239">
        <v>65695460</v>
      </c>
      <c r="N9" s="239">
        <v>3868711487</v>
      </c>
      <c r="O9" s="239">
        <v>80443</v>
      </c>
      <c r="P9" s="239">
        <v>813482</v>
      </c>
      <c r="Q9" s="239">
        <v>24892575</v>
      </c>
      <c r="R9" s="239">
        <v>629770</v>
      </c>
      <c r="S9" s="239">
        <v>15312244</v>
      </c>
      <c r="T9" s="239">
        <v>15116814</v>
      </c>
      <c r="U9" s="239">
        <v>41646</v>
      </c>
      <c r="V9" s="239">
        <v>64300205</v>
      </c>
    </row>
    <row r="10" spans="3:22" x14ac:dyDescent="0.3">
      <c r="C10" s="180" t="s">
        <v>410</v>
      </c>
      <c r="D10" s="239">
        <v>503448020</v>
      </c>
      <c r="E10" s="239">
        <v>2480</v>
      </c>
      <c r="F10" s="239">
        <v>20636577</v>
      </c>
      <c r="G10" s="239">
        <v>409251207</v>
      </c>
      <c r="H10" s="239">
        <v>55842</v>
      </c>
      <c r="I10" s="239">
        <v>0</v>
      </c>
      <c r="J10" s="239">
        <v>-228665</v>
      </c>
      <c r="K10" s="239">
        <v>253306</v>
      </c>
      <c r="L10" s="239">
        <v>12524898</v>
      </c>
      <c r="M10" s="239">
        <v>1022549</v>
      </c>
      <c r="N10" s="239">
        <v>52246799</v>
      </c>
      <c r="O10" s="239">
        <v>0</v>
      </c>
      <c r="P10" s="239">
        <v>0</v>
      </c>
      <c r="Q10" s="239">
        <v>435592</v>
      </c>
      <c r="R10" s="239">
        <v>274909</v>
      </c>
      <c r="S10" s="239">
        <v>3535784</v>
      </c>
      <c r="T10" s="239">
        <v>3452356</v>
      </c>
      <c r="U10" s="239">
        <v>0</v>
      </c>
      <c r="V10" s="239">
        <v>-15613</v>
      </c>
    </row>
    <row r="11" spans="3:22" x14ac:dyDescent="0.3">
      <c r="C11" s="180" t="s">
        <v>411</v>
      </c>
      <c r="D11" s="239">
        <v>4077274127</v>
      </c>
      <c r="E11" s="239">
        <v>4029689</v>
      </c>
      <c r="F11" s="239">
        <v>32542009</v>
      </c>
      <c r="G11" s="239">
        <v>889033989</v>
      </c>
      <c r="H11" s="239">
        <v>4973336</v>
      </c>
      <c r="I11" s="239">
        <v>2914843</v>
      </c>
      <c r="J11" s="239">
        <v>24653917</v>
      </c>
      <c r="K11" s="239">
        <v>3346477</v>
      </c>
      <c r="L11" s="239">
        <v>288162655</v>
      </c>
      <c r="M11" s="239">
        <v>60012334</v>
      </c>
      <c r="N11" s="239">
        <v>2518217633</v>
      </c>
      <c r="O11" s="239">
        <v>690385</v>
      </c>
      <c r="P11" s="239">
        <v>3291804</v>
      </c>
      <c r="Q11" s="239">
        <v>159284814</v>
      </c>
      <c r="R11" s="239">
        <v>135032</v>
      </c>
      <c r="S11" s="239">
        <v>27488658</v>
      </c>
      <c r="T11" s="239">
        <v>5126609</v>
      </c>
      <c r="U11" s="239">
        <v>14500</v>
      </c>
      <c r="V11" s="239">
        <v>53355442</v>
      </c>
    </row>
    <row r="12" spans="3:22" x14ac:dyDescent="0.3">
      <c r="C12" s="180" t="s">
        <v>412</v>
      </c>
      <c r="D12" s="239">
        <v>4971207371</v>
      </c>
      <c r="E12" s="239">
        <v>4934211</v>
      </c>
      <c r="F12" s="239">
        <v>36148428</v>
      </c>
      <c r="G12" s="239">
        <v>959666517</v>
      </c>
      <c r="H12" s="239">
        <v>4378433</v>
      </c>
      <c r="I12" s="239">
        <v>3435550</v>
      </c>
      <c r="J12" s="239">
        <v>23218197</v>
      </c>
      <c r="K12" s="239">
        <v>3254143</v>
      </c>
      <c r="L12" s="239">
        <v>358835159</v>
      </c>
      <c r="M12" s="239">
        <v>63537585</v>
      </c>
      <c r="N12" s="239">
        <v>3214792668</v>
      </c>
      <c r="O12" s="239">
        <v>685948</v>
      </c>
      <c r="P12" s="239">
        <v>3810105</v>
      </c>
      <c r="Q12" s="239">
        <v>208817279</v>
      </c>
      <c r="R12" s="239">
        <v>18499</v>
      </c>
      <c r="S12" s="239">
        <v>23258127</v>
      </c>
      <c r="T12" s="239">
        <v>6076835</v>
      </c>
      <c r="U12" s="239">
        <v>14500</v>
      </c>
      <c r="V12" s="239">
        <v>56325186</v>
      </c>
    </row>
    <row r="13" spans="3:22" x14ac:dyDescent="0.3">
      <c r="C13" s="180" t="s">
        <v>413</v>
      </c>
      <c r="D13" s="239">
        <v>893933243</v>
      </c>
      <c r="E13" s="239">
        <v>904522</v>
      </c>
      <c r="F13" s="239">
        <v>3606419</v>
      </c>
      <c r="G13" s="239">
        <v>70632528</v>
      </c>
      <c r="H13" s="239">
        <v>-594903</v>
      </c>
      <c r="I13" s="239">
        <v>520707</v>
      </c>
      <c r="J13" s="239">
        <v>-1435720</v>
      </c>
      <c r="K13" s="239">
        <v>-92334</v>
      </c>
      <c r="L13" s="239">
        <v>70672504</v>
      </c>
      <c r="M13" s="239">
        <v>3525251</v>
      </c>
      <c r="N13" s="239">
        <v>696575035</v>
      </c>
      <c r="O13" s="239">
        <v>-4437</v>
      </c>
      <c r="P13" s="239">
        <v>518301</v>
      </c>
      <c r="Q13" s="239">
        <v>49532465</v>
      </c>
      <c r="R13" s="239">
        <v>-116533</v>
      </c>
      <c r="S13" s="239">
        <v>-4230531</v>
      </c>
      <c r="T13" s="239">
        <v>950226</v>
      </c>
      <c r="U13" s="239">
        <v>0</v>
      </c>
      <c r="V13" s="239">
        <v>2969744</v>
      </c>
    </row>
    <row r="14" spans="3:22" x14ac:dyDescent="0.3">
      <c r="C14" s="180" t="s">
        <v>414</v>
      </c>
      <c r="D14" s="239">
        <v>3581323087</v>
      </c>
      <c r="E14" s="239">
        <v>2086072</v>
      </c>
      <c r="F14" s="239">
        <v>23850488</v>
      </c>
      <c r="G14" s="239">
        <v>199479394</v>
      </c>
      <c r="H14" s="239">
        <v>2797197</v>
      </c>
      <c r="I14" s="239">
        <v>391442</v>
      </c>
      <c r="J14" s="239">
        <v>1877516</v>
      </c>
      <c r="K14" s="239">
        <v>4035053</v>
      </c>
      <c r="L14" s="239">
        <v>120061505</v>
      </c>
      <c r="M14" s="239">
        <v>8064222</v>
      </c>
      <c r="N14" s="239">
        <v>3082008970</v>
      </c>
      <c r="O14" s="239">
        <v>-3577</v>
      </c>
      <c r="P14" s="239">
        <v>132734</v>
      </c>
      <c r="Q14" s="239">
        <v>91800112</v>
      </c>
      <c r="R14" s="239">
        <v>1689596</v>
      </c>
      <c r="S14" s="239">
        <v>30414665</v>
      </c>
      <c r="T14" s="239">
        <v>357478</v>
      </c>
      <c r="U14" s="239">
        <v>0</v>
      </c>
      <c r="V14" s="239">
        <v>12280222</v>
      </c>
    </row>
    <row r="15" spans="3:22" x14ac:dyDescent="0.3">
      <c r="C15" s="180" t="s">
        <v>415</v>
      </c>
      <c r="D15" s="239">
        <v>4829995847</v>
      </c>
      <c r="E15" s="239">
        <v>2654100</v>
      </c>
      <c r="F15" s="239">
        <v>28297386</v>
      </c>
      <c r="G15" s="239">
        <v>249689194</v>
      </c>
      <c r="H15" s="239">
        <v>2850059</v>
      </c>
      <c r="I15" s="239">
        <v>466059</v>
      </c>
      <c r="J15" s="239">
        <v>2149936</v>
      </c>
      <c r="K15" s="239">
        <v>4004342</v>
      </c>
      <c r="L15" s="239">
        <v>145315285</v>
      </c>
      <c r="M15" s="239">
        <v>10465937</v>
      </c>
      <c r="N15" s="239">
        <v>4228912233</v>
      </c>
      <c r="O15" s="239">
        <v>-40</v>
      </c>
      <c r="P15" s="239">
        <v>831511</v>
      </c>
      <c r="Q15" s="239">
        <v>108782087</v>
      </c>
      <c r="R15" s="239">
        <v>6326273</v>
      </c>
      <c r="S15" s="239">
        <v>26990461</v>
      </c>
      <c r="T15" s="239">
        <v>938274</v>
      </c>
      <c r="U15" s="239">
        <v>0</v>
      </c>
      <c r="V15" s="239">
        <v>11322750</v>
      </c>
    </row>
    <row r="16" spans="3:22" x14ac:dyDescent="0.3">
      <c r="C16" s="180" t="s">
        <v>416</v>
      </c>
      <c r="D16" s="239">
        <v>1248672760</v>
      </c>
      <c r="E16" s="239">
        <v>568028</v>
      </c>
      <c r="F16" s="239">
        <v>4446898</v>
      </c>
      <c r="G16" s="239">
        <v>50209799</v>
      </c>
      <c r="H16" s="239">
        <v>52862</v>
      </c>
      <c r="I16" s="239">
        <v>74617</v>
      </c>
      <c r="J16" s="239">
        <v>272420</v>
      </c>
      <c r="K16" s="239">
        <v>-30710</v>
      </c>
      <c r="L16" s="239">
        <v>25253781</v>
      </c>
      <c r="M16" s="239">
        <v>2401715</v>
      </c>
      <c r="N16" s="239">
        <v>1146903263</v>
      </c>
      <c r="O16" s="239">
        <v>3537</v>
      </c>
      <c r="P16" s="239">
        <v>698777</v>
      </c>
      <c r="Q16" s="239">
        <v>16981975</v>
      </c>
      <c r="R16" s="239">
        <v>4636677</v>
      </c>
      <c r="S16" s="239">
        <v>-3424204</v>
      </c>
      <c r="T16" s="239">
        <v>580796</v>
      </c>
      <c r="U16" s="239">
        <v>0</v>
      </c>
      <c r="V16" s="239">
        <v>-957472</v>
      </c>
    </row>
    <row r="17" spans="3:22" x14ac:dyDescent="0.3">
      <c r="C17" s="180" t="s">
        <v>417</v>
      </c>
      <c r="D17" s="239">
        <v>9060935751</v>
      </c>
      <c r="E17" s="239">
        <v>8142400</v>
      </c>
      <c r="F17" s="239">
        <v>450950724</v>
      </c>
      <c r="G17" s="239">
        <v>2187158230</v>
      </c>
      <c r="H17" s="239">
        <v>1656079</v>
      </c>
      <c r="I17" s="239">
        <v>4873561</v>
      </c>
      <c r="J17" s="239">
        <v>7952731</v>
      </c>
      <c r="K17" s="239">
        <v>2040993</v>
      </c>
      <c r="L17" s="239">
        <v>485974694</v>
      </c>
      <c r="M17" s="239">
        <v>70599876</v>
      </c>
      <c r="N17" s="239">
        <v>5659942986</v>
      </c>
      <c r="O17" s="239">
        <v>79543</v>
      </c>
      <c r="P17" s="239">
        <v>2030560</v>
      </c>
      <c r="Q17" s="239">
        <v>90971423</v>
      </c>
      <c r="R17" s="239">
        <v>4875005</v>
      </c>
      <c r="S17" s="239">
        <v>4121725</v>
      </c>
      <c r="T17" s="239">
        <v>13195480</v>
      </c>
      <c r="U17" s="239">
        <v>41646</v>
      </c>
      <c r="V17" s="239">
        <v>66328090</v>
      </c>
    </row>
    <row r="18" spans="3:22" x14ac:dyDescent="0.3">
      <c r="C18" s="180" t="s">
        <v>418</v>
      </c>
      <c r="D18" s="239">
        <v>2359136542</v>
      </c>
      <c r="E18" s="239">
        <v>17948892</v>
      </c>
      <c r="F18" s="239">
        <v>105836129</v>
      </c>
      <c r="G18" s="239">
        <v>796046414</v>
      </c>
      <c r="H18" s="239">
        <v>2272891</v>
      </c>
      <c r="I18" s="239">
        <v>-257296</v>
      </c>
      <c r="J18" s="239">
        <v>4722090</v>
      </c>
      <c r="K18" s="239">
        <v>6145340</v>
      </c>
      <c r="L18" s="239">
        <v>524516853</v>
      </c>
      <c r="M18" s="239">
        <v>61019790</v>
      </c>
      <c r="N18" s="239">
        <v>656104011</v>
      </c>
      <c r="O18" s="239">
        <v>282754</v>
      </c>
      <c r="P18" s="239">
        <v>1272556</v>
      </c>
      <c r="Q18" s="239">
        <v>84399955</v>
      </c>
      <c r="R18" s="239">
        <v>1757175</v>
      </c>
      <c r="S18" s="239">
        <v>36023457</v>
      </c>
      <c r="T18" s="239">
        <v>10531373</v>
      </c>
      <c r="U18" s="239">
        <v>102386</v>
      </c>
      <c r="V18" s="239">
        <v>50411772</v>
      </c>
    </row>
    <row r="19" spans="3:22" x14ac:dyDescent="0.3">
      <c r="C19" s="180" t="s">
        <v>419</v>
      </c>
      <c r="D19" s="239">
        <v>1012185336</v>
      </c>
      <c r="E19" s="239">
        <v>5182096</v>
      </c>
      <c r="F19" s="239">
        <v>33722623</v>
      </c>
      <c r="G19" s="239">
        <v>323260384</v>
      </c>
      <c r="H19" s="239">
        <v>768741</v>
      </c>
      <c r="I19" s="239">
        <v>674944</v>
      </c>
      <c r="J19" s="239">
        <v>2349516</v>
      </c>
      <c r="K19" s="239">
        <v>1342152</v>
      </c>
      <c r="L19" s="239">
        <v>233316729</v>
      </c>
      <c r="M19" s="239">
        <v>25758514</v>
      </c>
      <c r="N19" s="239">
        <v>268692626</v>
      </c>
      <c r="O19" s="239">
        <v>465001</v>
      </c>
      <c r="P19" s="239">
        <v>1196110</v>
      </c>
      <c r="Q19" s="239">
        <v>45086806</v>
      </c>
      <c r="R19" s="239">
        <v>2096</v>
      </c>
      <c r="S19" s="239">
        <v>57663123</v>
      </c>
      <c r="T19" s="239">
        <v>6829858</v>
      </c>
      <c r="U19" s="239">
        <v>35839</v>
      </c>
      <c r="V19" s="239">
        <v>5838179</v>
      </c>
    </row>
    <row r="20" spans="3:22" x14ac:dyDescent="0.3">
      <c r="C20" s="180" t="s">
        <v>420</v>
      </c>
      <c r="D20" s="239">
        <v>1204878852</v>
      </c>
      <c r="E20" s="239">
        <v>5983318</v>
      </c>
      <c r="F20" s="239">
        <v>35225666</v>
      </c>
      <c r="G20" s="239">
        <v>368175262</v>
      </c>
      <c r="H20" s="239">
        <v>905730</v>
      </c>
      <c r="I20" s="239">
        <v>982874</v>
      </c>
      <c r="J20" s="239">
        <v>1916770</v>
      </c>
      <c r="K20" s="239">
        <v>2219037</v>
      </c>
      <c r="L20" s="239">
        <v>260732474</v>
      </c>
      <c r="M20" s="239">
        <v>30140316</v>
      </c>
      <c r="N20" s="239">
        <v>369030313</v>
      </c>
      <c r="O20" s="239">
        <v>586527</v>
      </c>
      <c r="P20" s="239">
        <v>1088905</v>
      </c>
      <c r="Q20" s="239">
        <v>46162291</v>
      </c>
      <c r="R20" s="239">
        <v>2985</v>
      </c>
      <c r="S20" s="239">
        <v>67522345</v>
      </c>
      <c r="T20" s="239">
        <v>7091436</v>
      </c>
      <c r="U20" s="239">
        <v>51267</v>
      </c>
      <c r="V20" s="239">
        <v>7061335</v>
      </c>
    </row>
    <row r="21" spans="3:22" x14ac:dyDescent="0.3">
      <c r="C21" s="180" t="s">
        <v>421</v>
      </c>
      <c r="D21" s="239">
        <v>192693515</v>
      </c>
      <c r="E21" s="239">
        <v>801221</v>
      </c>
      <c r="F21" s="239">
        <v>1503043</v>
      </c>
      <c r="G21" s="239">
        <v>44914877</v>
      </c>
      <c r="H21" s="239">
        <v>136989</v>
      </c>
      <c r="I21" s="239">
        <v>307930</v>
      </c>
      <c r="J21" s="239">
        <v>-432746</v>
      </c>
      <c r="K21" s="239">
        <v>876886</v>
      </c>
      <c r="L21" s="239">
        <v>27415744</v>
      </c>
      <c r="M21" s="239">
        <v>4381801</v>
      </c>
      <c r="N21" s="239">
        <v>100337686</v>
      </c>
      <c r="O21" s="239">
        <v>121526</v>
      </c>
      <c r="P21" s="239">
        <v>-107205</v>
      </c>
      <c r="Q21" s="239">
        <v>1075485</v>
      </c>
      <c r="R21" s="239">
        <v>889</v>
      </c>
      <c r="S21" s="239">
        <v>9859222</v>
      </c>
      <c r="T21" s="239">
        <v>261578</v>
      </c>
      <c r="U21" s="239">
        <v>15428</v>
      </c>
      <c r="V21" s="239">
        <v>1223155</v>
      </c>
    </row>
    <row r="22" spans="3:22" x14ac:dyDescent="0.3">
      <c r="C22" s="180" t="s">
        <v>422</v>
      </c>
      <c r="D22" s="239">
        <v>2166443025</v>
      </c>
      <c r="E22" s="239">
        <v>17147671</v>
      </c>
      <c r="F22" s="239">
        <v>104333086</v>
      </c>
      <c r="G22" s="239">
        <v>751131537</v>
      </c>
      <c r="H22" s="239">
        <v>2135902</v>
      </c>
      <c r="I22" s="239">
        <v>-565226</v>
      </c>
      <c r="J22" s="239">
        <v>5154836</v>
      </c>
      <c r="K22" s="239">
        <v>5268455</v>
      </c>
      <c r="L22" s="239">
        <v>497101108</v>
      </c>
      <c r="M22" s="239">
        <v>56637990</v>
      </c>
      <c r="N22" s="239">
        <v>555766325</v>
      </c>
      <c r="O22" s="239">
        <v>161228</v>
      </c>
      <c r="P22" s="239">
        <v>1379761</v>
      </c>
      <c r="Q22" s="239">
        <v>83324469</v>
      </c>
      <c r="R22" s="239">
        <v>1756286</v>
      </c>
      <c r="S22" s="239">
        <v>26164235</v>
      </c>
      <c r="T22" s="239">
        <v>10269795</v>
      </c>
      <c r="U22" s="239">
        <v>86958</v>
      </c>
      <c r="V22" s="239">
        <v>49188617</v>
      </c>
    </row>
    <row r="23" spans="3:22" x14ac:dyDescent="0.3">
      <c r="C23" s="180" t="s">
        <v>423</v>
      </c>
      <c r="D23" s="239">
        <v>1860469879</v>
      </c>
      <c r="E23" s="239">
        <v>13289000</v>
      </c>
      <c r="F23" s="239">
        <v>76299100</v>
      </c>
      <c r="G23" s="239">
        <v>435114695</v>
      </c>
      <c r="H23" s="239">
        <v>1235750</v>
      </c>
      <c r="I23" s="239">
        <v>4235126</v>
      </c>
      <c r="J23" s="239">
        <v>3235140</v>
      </c>
      <c r="K23" s="239">
        <v>4676766</v>
      </c>
      <c r="L23" s="239">
        <v>268723773</v>
      </c>
      <c r="M23" s="239">
        <v>26317134</v>
      </c>
      <c r="N23" s="239">
        <v>851941763</v>
      </c>
      <c r="O23" s="239">
        <v>2009982</v>
      </c>
      <c r="P23" s="239">
        <v>1211495</v>
      </c>
      <c r="Q23" s="239">
        <v>68528703</v>
      </c>
      <c r="R23" s="239">
        <v>888012</v>
      </c>
      <c r="S23" s="239">
        <v>61851548</v>
      </c>
      <c r="T23" s="239">
        <v>9436800</v>
      </c>
      <c r="U23" s="239">
        <v>37079</v>
      </c>
      <c r="V23" s="239">
        <v>31438013</v>
      </c>
    </row>
    <row r="24" spans="3:22" x14ac:dyDescent="0.3">
      <c r="C24" s="180" t="s">
        <v>424</v>
      </c>
      <c r="D24" s="239">
        <v>4026912905</v>
      </c>
      <c r="E24" s="239">
        <v>30436671</v>
      </c>
      <c r="F24" s="239">
        <v>180632186</v>
      </c>
      <c r="G24" s="239">
        <v>1186246232</v>
      </c>
      <c r="H24" s="239">
        <v>3371652</v>
      </c>
      <c r="I24" s="239">
        <v>3669900</v>
      </c>
      <c r="J24" s="239">
        <v>8389976</v>
      </c>
      <c r="K24" s="239">
        <v>9945221</v>
      </c>
      <c r="L24" s="239">
        <v>765824882</v>
      </c>
      <c r="M24" s="239">
        <v>82955124</v>
      </c>
      <c r="N24" s="239">
        <v>1407708088</v>
      </c>
      <c r="O24" s="239">
        <v>2171210</v>
      </c>
      <c r="P24" s="239">
        <v>2591256</v>
      </c>
      <c r="Q24" s="239">
        <v>151853173</v>
      </c>
      <c r="R24" s="239">
        <v>2644298</v>
      </c>
      <c r="S24" s="239">
        <v>88015783</v>
      </c>
      <c r="T24" s="239">
        <v>19706595</v>
      </c>
      <c r="U24" s="239">
        <v>124037</v>
      </c>
      <c r="V24" s="239">
        <v>80626630</v>
      </c>
    </row>
    <row r="25" spans="3:22" x14ac:dyDescent="0.3">
      <c r="C25" s="180" t="s">
        <v>425</v>
      </c>
      <c r="D25" s="239">
        <v>18450917</v>
      </c>
      <c r="E25" s="239">
        <v>4279</v>
      </c>
      <c r="F25" s="239">
        <v>407</v>
      </c>
      <c r="G25" s="239">
        <v>794256</v>
      </c>
      <c r="H25" s="239">
        <v>-60152</v>
      </c>
      <c r="I25" s="239">
        <v>0</v>
      </c>
      <c r="J25" s="239">
        <v>-45368</v>
      </c>
      <c r="K25" s="239">
        <v>107</v>
      </c>
      <c r="L25" s="239">
        <v>43783</v>
      </c>
      <c r="M25" s="239">
        <v>5175</v>
      </c>
      <c r="N25" s="239">
        <v>19742241</v>
      </c>
      <c r="O25" s="239">
        <v>0</v>
      </c>
      <c r="P25" s="239">
        <v>0</v>
      </c>
      <c r="Q25" s="239">
        <v>12372</v>
      </c>
      <c r="R25" s="239">
        <v>0</v>
      </c>
      <c r="S25" s="239">
        <v>-2077064</v>
      </c>
      <c r="T25" s="239">
        <v>880</v>
      </c>
      <c r="U25" s="239">
        <v>8</v>
      </c>
      <c r="V25" s="239">
        <v>29993</v>
      </c>
    </row>
    <row r="26" spans="3:22" x14ac:dyDescent="0.3">
      <c r="C26" s="180" t="s">
        <v>426</v>
      </c>
      <c r="D26" s="239">
        <v>27703786</v>
      </c>
      <c r="E26" s="239">
        <v>-672393</v>
      </c>
      <c r="F26" s="239">
        <v>-1004</v>
      </c>
      <c r="G26" s="239">
        <v>5553109</v>
      </c>
      <c r="H26" s="239">
        <v>189832</v>
      </c>
      <c r="I26" s="239">
        <v>106980</v>
      </c>
      <c r="J26" s="239">
        <v>188957</v>
      </c>
      <c r="K26" s="239">
        <v>610949</v>
      </c>
      <c r="L26" s="239">
        <v>17030377</v>
      </c>
      <c r="M26" s="239">
        <v>2070379</v>
      </c>
      <c r="N26" s="239">
        <v>0</v>
      </c>
      <c r="O26" s="239">
        <v>0</v>
      </c>
      <c r="P26" s="239">
        <v>0</v>
      </c>
      <c r="Q26" s="239">
        <v>0</v>
      </c>
      <c r="R26" s="239">
        <v>0</v>
      </c>
      <c r="S26" s="239">
        <v>0</v>
      </c>
      <c r="T26" s="239">
        <v>28660</v>
      </c>
      <c r="U26" s="239">
        <v>0</v>
      </c>
      <c r="V26" s="239">
        <v>2597940</v>
      </c>
    </row>
    <row r="27" spans="3:22" x14ac:dyDescent="0.3">
      <c r="C27" s="180" t="s">
        <v>427</v>
      </c>
      <c r="D27" s="239">
        <v>-387356</v>
      </c>
      <c r="E27" s="239">
        <v>-1123507</v>
      </c>
      <c r="F27" s="239">
        <v>-470</v>
      </c>
      <c r="G27" s="239">
        <v>2085075</v>
      </c>
      <c r="H27" s="239">
        <v>-46652</v>
      </c>
      <c r="I27" s="239">
        <v>-626</v>
      </c>
      <c r="J27" s="239">
        <v>-80789</v>
      </c>
      <c r="K27" s="239">
        <v>-22060</v>
      </c>
      <c r="L27" s="239">
        <v>452102</v>
      </c>
      <c r="M27" s="239">
        <v>-374625</v>
      </c>
      <c r="N27" s="239">
        <v>-1466791</v>
      </c>
      <c r="O27" s="239">
        <v>0</v>
      </c>
      <c r="P27" s="239">
        <v>0</v>
      </c>
      <c r="Q27" s="239">
        <v>-123949</v>
      </c>
      <c r="R27" s="239">
        <v>-796</v>
      </c>
      <c r="S27" s="239">
        <v>0</v>
      </c>
      <c r="T27" s="239">
        <v>315732</v>
      </c>
      <c r="U27" s="239">
        <v>0</v>
      </c>
      <c r="V27" s="239">
        <v>0</v>
      </c>
    </row>
    <row r="28" spans="3:22" x14ac:dyDescent="0.3">
      <c r="C28" s="180" t="s">
        <v>428</v>
      </c>
      <c r="D28" s="239">
        <v>530153866</v>
      </c>
      <c r="E28" s="239">
        <v>1179241</v>
      </c>
      <c r="F28" s="239">
        <v>92174993</v>
      </c>
      <c r="G28" s="239">
        <v>87322351</v>
      </c>
      <c r="H28" s="239">
        <v>258174</v>
      </c>
      <c r="I28" s="239">
        <v>2727104</v>
      </c>
      <c r="J28" s="239">
        <v>954309</v>
      </c>
      <c r="K28" s="239">
        <v>1560335</v>
      </c>
      <c r="L28" s="239">
        <v>114181226</v>
      </c>
      <c r="M28" s="239">
        <v>3295674</v>
      </c>
      <c r="N28" s="239">
        <v>175548391</v>
      </c>
      <c r="O28" s="239">
        <v>1010425</v>
      </c>
      <c r="P28" s="239">
        <v>302991</v>
      </c>
      <c r="Q28" s="239">
        <v>15764356</v>
      </c>
      <c r="R28" s="239">
        <v>34268</v>
      </c>
      <c r="S28" s="239">
        <v>26182866</v>
      </c>
      <c r="T28" s="239">
        <v>228089</v>
      </c>
      <c r="U28" s="239">
        <v>449</v>
      </c>
      <c r="V28" s="239">
        <v>7428624</v>
      </c>
    </row>
    <row r="29" spans="3:22" x14ac:dyDescent="0.3">
      <c r="C29" s="180" t="s">
        <v>429</v>
      </c>
      <c r="D29" s="239">
        <v>323442169</v>
      </c>
      <c r="E29" s="239">
        <v>939425</v>
      </c>
      <c r="F29" s="239">
        <v>77093317</v>
      </c>
      <c r="G29" s="239">
        <v>76792306</v>
      </c>
      <c r="H29" s="239">
        <v>207033</v>
      </c>
      <c r="I29" s="239">
        <v>1112488</v>
      </c>
      <c r="J29" s="239">
        <v>584981</v>
      </c>
      <c r="K29" s="239">
        <v>1282450</v>
      </c>
      <c r="L29" s="239">
        <v>58101876</v>
      </c>
      <c r="M29" s="239">
        <v>2007192</v>
      </c>
      <c r="N29" s="239">
        <v>72108725</v>
      </c>
      <c r="O29" s="239">
        <v>988302</v>
      </c>
      <c r="P29" s="239">
        <v>303341</v>
      </c>
      <c r="Q29" s="239">
        <v>8837297</v>
      </c>
      <c r="R29" s="239">
        <v>-140438</v>
      </c>
      <c r="S29" s="239">
        <v>18549293</v>
      </c>
      <c r="T29" s="239">
        <v>1298820</v>
      </c>
      <c r="U29" s="239">
        <v>437</v>
      </c>
      <c r="V29" s="239">
        <v>3375325</v>
      </c>
    </row>
    <row r="30" spans="3:22" x14ac:dyDescent="0.3">
      <c r="C30" s="180" t="s">
        <v>430</v>
      </c>
      <c r="D30" s="239">
        <v>14158837925</v>
      </c>
      <c r="E30" s="239">
        <v>52075381</v>
      </c>
      <c r="F30" s="239">
        <v>728308766</v>
      </c>
      <c r="G30" s="239">
        <v>4006132753</v>
      </c>
      <c r="H30" s="239">
        <v>9425281</v>
      </c>
      <c r="I30" s="239">
        <v>6145738</v>
      </c>
      <c r="J30" s="239">
        <v>20639350</v>
      </c>
      <c r="K30" s="239">
        <v>23353015</v>
      </c>
      <c r="L30" s="239">
        <v>1463379816</v>
      </c>
      <c r="M30" s="239">
        <v>184411672</v>
      </c>
      <c r="N30" s="239">
        <v>6942997437</v>
      </c>
      <c r="O30" s="239">
        <v>1541682</v>
      </c>
      <c r="P30" s="239">
        <v>5270802</v>
      </c>
      <c r="Q30" s="239">
        <v>313382589</v>
      </c>
      <c r="R30" s="239">
        <v>-75680</v>
      </c>
      <c r="S30" s="239">
        <v>195220200</v>
      </c>
      <c r="T30" s="239">
        <v>38952978</v>
      </c>
      <c r="U30" s="239">
        <v>1144477</v>
      </c>
      <c r="V30" s="239">
        <v>166531668</v>
      </c>
    </row>
    <row r="31" spans="3:22" x14ac:dyDescent="0.3">
      <c r="C31" s="180" t="s">
        <v>431</v>
      </c>
      <c r="D31" s="239">
        <v>13457058173</v>
      </c>
      <c r="E31" s="239">
        <v>37726875</v>
      </c>
      <c r="F31" s="239">
        <v>708675160</v>
      </c>
      <c r="G31" s="239">
        <v>3458629208</v>
      </c>
      <c r="H31" s="239">
        <v>5317792</v>
      </c>
      <c r="I31" s="239">
        <v>9762303</v>
      </c>
      <c r="J31" s="239">
        <v>16990488</v>
      </c>
      <c r="K31" s="239">
        <v>13857661</v>
      </c>
      <c r="L31" s="239">
        <v>1327427715</v>
      </c>
      <c r="M31" s="239">
        <v>157263121</v>
      </c>
      <c r="N31" s="239">
        <v>7158035249</v>
      </c>
      <c r="O31" s="239">
        <v>3239055</v>
      </c>
      <c r="P31" s="239">
        <v>4925157</v>
      </c>
      <c r="Q31" s="239">
        <v>251550316</v>
      </c>
      <c r="R31" s="239">
        <v>7378069</v>
      </c>
      <c r="S31" s="239">
        <v>108609737</v>
      </c>
      <c r="T31" s="239">
        <v>34546167</v>
      </c>
      <c r="U31" s="239">
        <v>166128</v>
      </c>
      <c r="V31" s="239">
        <v>152957978</v>
      </c>
    </row>
    <row r="32" spans="3:22" x14ac:dyDescent="0.3">
      <c r="C32" s="180" t="s">
        <v>432</v>
      </c>
      <c r="D32" s="182">
        <v>0.66484304073483991</v>
      </c>
      <c r="E32" s="182">
        <v>0.15998069794683842</v>
      </c>
      <c r="F32" s="182">
        <v>0.70889291394374687</v>
      </c>
      <c r="G32" s="182">
        <v>0.55811789961613911</v>
      </c>
      <c r="H32" s="182">
        <v>0.18065448565179831</v>
      </c>
      <c r="I32" s="182">
        <v>1.4255872374755532</v>
      </c>
      <c r="J32" s="182">
        <v>0.40399870134890753</v>
      </c>
      <c r="K32" s="182">
        <v>9.3654979561944657E-2</v>
      </c>
      <c r="L32" s="182">
        <v>0.36019508022180419</v>
      </c>
      <c r="M32" s="182">
        <v>0.38980475037773721</v>
      </c>
      <c r="N32" s="182">
        <v>0.83634807554929314</v>
      </c>
      <c r="O32" s="182">
        <v>0.14972602713940711</v>
      </c>
      <c r="P32" s="182">
        <v>0.40874340831404415</v>
      </c>
      <c r="Q32" s="182">
        <v>0.30566481792128641</v>
      </c>
      <c r="R32" s="182">
        <v>-44.339187615963908</v>
      </c>
      <c r="S32" s="182">
        <v>2.4383518732021648E-2</v>
      </c>
      <c r="T32" s="182">
        <v>0.34074933048872008</v>
      </c>
      <c r="U32" s="182">
        <v>3.6402955172425852E-2</v>
      </c>
      <c r="V32" s="182">
        <v>0.4168876240985056</v>
      </c>
    </row>
    <row r="33" spans="3:22" x14ac:dyDescent="0.3">
      <c r="C33" s="180" t="s">
        <v>433</v>
      </c>
      <c r="D33" s="182">
        <v>0.29547334779844281</v>
      </c>
      <c r="E33" s="182">
        <v>0.59801531118076934</v>
      </c>
      <c r="F33" s="182">
        <v>0.28395314581104625</v>
      </c>
      <c r="G33" s="182">
        <v>0.30270569652905238</v>
      </c>
      <c r="H33" s="182">
        <v>0.36779891409579923</v>
      </c>
      <c r="I33" s="182">
        <v>1.0734989472403305</v>
      </c>
      <c r="J33" s="182">
        <v>0.4262107455097503</v>
      </c>
      <c r="K33" s="182">
        <v>0.45635603331026747</v>
      </c>
      <c r="L33" s="182">
        <v>0.56761464786856519</v>
      </c>
      <c r="M33" s="182">
        <v>0.45802207079477358</v>
      </c>
      <c r="N33" s="182">
        <v>0.208011627192383</v>
      </c>
      <c r="O33" s="182">
        <v>4.0869296781030648</v>
      </c>
      <c r="P33" s="182">
        <v>0.52160921580953867</v>
      </c>
      <c r="Q33" s="182">
        <v>0.51022805783542169</v>
      </c>
      <c r="R33" s="182">
        <v>-24.050442027140104</v>
      </c>
      <c r="S33" s="182">
        <v>0.52068842377743607</v>
      </c>
      <c r="T33" s="182">
        <v>0.50888706227150193</v>
      </c>
      <c r="U33" s="182">
        <v>0.10842129738083334</v>
      </c>
      <c r="V33" s="182">
        <v>0.50675730629012983</v>
      </c>
    </row>
    <row r="34" spans="3:22" x14ac:dyDescent="0.3">
      <c r="C34" s="180" t="s">
        <v>434</v>
      </c>
      <c r="D34" s="182">
        <v>0.96031638853328272</v>
      </c>
      <c r="E34" s="182">
        <v>0.75799600912760778</v>
      </c>
      <c r="F34" s="182">
        <v>0.99284605975479312</v>
      </c>
      <c r="G34" s="182">
        <v>0.86082359614519155</v>
      </c>
      <c r="H34" s="182">
        <v>0.54845339974759755</v>
      </c>
      <c r="I34" s="182">
        <v>2.4990861847158836</v>
      </c>
      <c r="J34" s="182">
        <v>0.83020944685865783</v>
      </c>
      <c r="K34" s="182">
        <v>0.5500110128722121</v>
      </c>
      <c r="L34" s="182">
        <v>0.92780972809036943</v>
      </c>
      <c r="M34" s="182">
        <v>0.84782682117251085</v>
      </c>
      <c r="N34" s="182">
        <v>1.0443597027416762</v>
      </c>
      <c r="O34" s="182">
        <v>4.2366557052424723</v>
      </c>
      <c r="P34" s="182">
        <v>0.93035262412358288</v>
      </c>
      <c r="Q34" s="182">
        <v>0.8158928757567081</v>
      </c>
      <c r="R34" s="182">
        <v>-68.389629643104016</v>
      </c>
      <c r="S34" s="182">
        <v>0.54507194250945767</v>
      </c>
      <c r="T34" s="182">
        <v>0.84963639276022196</v>
      </c>
      <c r="U34" s="182">
        <v>0.1448242525532592</v>
      </c>
      <c r="V34" s="182">
        <v>0.92364493038863538</v>
      </c>
    </row>
    <row r="35" spans="3:22" x14ac:dyDescent="0.3">
      <c r="C35" s="180" t="s">
        <v>435</v>
      </c>
      <c r="D35" s="239">
        <v>701779752</v>
      </c>
      <c r="E35" s="239">
        <v>14348506</v>
      </c>
      <c r="F35" s="239">
        <v>19633606</v>
      </c>
      <c r="G35" s="239">
        <v>547503545</v>
      </c>
      <c r="H35" s="239">
        <v>4107489</v>
      </c>
      <c r="I35" s="239">
        <v>-3616565</v>
      </c>
      <c r="J35" s="239">
        <v>3648862</v>
      </c>
      <c r="K35" s="239">
        <v>9495354</v>
      </c>
      <c r="L35" s="239">
        <v>135952101</v>
      </c>
      <c r="M35" s="239">
        <v>27148551</v>
      </c>
      <c r="N35" s="239">
        <v>-215037812</v>
      </c>
      <c r="O35" s="239">
        <v>-1697373</v>
      </c>
      <c r="P35" s="239">
        <v>345645</v>
      </c>
      <c r="Q35" s="239">
        <v>61832273</v>
      </c>
      <c r="R35" s="239">
        <v>-7453749</v>
      </c>
      <c r="S35" s="239">
        <v>86610463</v>
      </c>
      <c r="T35" s="239">
        <v>4406811</v>
      </c>
      <c r="U35" s="239">
        <v>978349</v>
      </c>
      <c r="V35" s="239">
        <v>13573690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54"/>
  <sheetViews>
    <sheetView zoomScale="80" zoomScaleNormal="80" workbookViewId="0">
      <selection activeCell="L44" sqref="L44"/>
    </sheetView>
  </sheetViews>
  <sheetFormatPr defaultRowHeight="14.4" x14ac:dyDescent="0.3"/>
  <cols>
    <col min="3" max="3" width="18.5546875" customWidth="1"/>
    <col min="4" max="4" width="21" bestFit="1" customWidth="1"/>
    <col min="5" max="5" width="29.88671875" bestFit="1" customWidth="1"/>
    <col min="6" max="6" width="37.6640625" bestFit="1" customWidth="1"/>
    <col min="7" max="7" width="17.33203125" bestFit="1" customWidth="1"/>
    <col min="8" max="8" width="29.33203125" bestFit="1" customWidth="1"/>
    <col min="9" max="9" width="31.6640625" bestFit="1" customWidth="1"/>
    <col min="10" max="10" width="21.44140625" bestFit="1" customWidth="1"/>
  </cols>
  <sheetData>
    <row r="2" spans="3:10" x14ac:dyDescent="0.3">
      <c r="C2" s="234" t="s">
        <v>514</v>
      </c>
    </row>
    <row r="3" spans="3:10" x14ac:dyDescent="0.3">
      <c r="C3" s="26">
        <v>46112</v>
      </c>
      <c r="D3" s="11" t="s">
        <v>104</v>
      </c>
      <c r="E3" s="11" t="s">
        <v>105</v>
      </c>
      <c r="F3" s="11" t="s">
        <v>106</v>
      </c>
      <c r="G3" s="11" t="s">
        <v>107</v>
      </c>
      <c r="H3" s="11" t="s">
        <v>108</v>
      </c>
      <c r="I3" s="11" t="s">
        <v>109</v>
      </c>
      <c r="J3" s="11" t="s">
        <v>110</v>
      </c>
    </row>
    <row r="4" spans="3:10" x14ac:dyDescent="0.3">
      <c r="C4" s="11" t="s">
        <v>1</v>
      </c>
      <c r="D4" s="5">
        <v>17281.65718754</v>
      </c>
      <c r="E4" s="5">
        <v>78.214370000000002</v>
      </c>
      <c r="F4" s="5">
        <v>1201.6040148393699</v>
      </c>
      <c r="G4" s="5">
        <v>1559.6154860499998</v>
      </c>
      <c r="H4" s="5">
        <v>335.85124581999997</v>
      </c>
      <c r="I4" s="5">
        <v>7209.0714090000001</v>
      </c>
      <c r="J4" s="35">
        <v>2.837666759509466</v>
      </c>
    </row>
    <row r="5" spans="3:10" x14ac:dyDescent="0.3">
      <c r="C5" s="11" t="s">
        <v>2</v>
      </c>
      <c r="D5" s="5">
        <v>6766.2471256075178</v>
      </c>
      <c r="E5" s="5">
        <v>36.633047335999997</v>
      </c>
      <c r="F5" s="5">
        <v>2117.2509247046451</v>
      </c>
      <c r="G5" s="5">
        <v>305.75949683862297</v>
      </c>
      <c r="H5" s="5">
        <v>147.91337716000001</v>
      </c>
      <c r="I5" s="5">
        <v>2711.3719210200002</v>
      </c>
      <c r="J5" s="35">
        <v>3.4572180596015119</v>
      </c>
    </row>
    <row r="9" spans="3:10" x14ac:dyDescent="0.3">
      <c r="C9" s="233" t="s">
        <v>487</v>
      </c>
    </row>
    <row r="10" spans="3:10" x14ac:dyDescent="0.3">
      <c r="C10" s="26">
        <v>46022</v>
      </c>
      <c r="D10" s="11" t="s">
        <v>104</v>
      </c>
      <c r="E10" s="11" t="s">
        <v>105</v>
      </c>
      <c r="F10" s="11" t="s">
        <v>106</v>
      </c>
      <c r="G10" s="11" t="s">
        <v>107</v>
      </c>
      <c r="H10" s="11" t="s">
        <v>108</v>
      </c>
      <c r="I10" s="11" t="s">
        <v>109</v>
      </c>
      <c r="J10" s="11" t="s">
        <v>110</v>
      </c>
    </row>
    <row r="11" spans="3:10" x14ac:dyDescent="0.3">
      <c r="C11" s="11" t="s">
        <v>1</v>
      </c>
      <c r="D11" s="5">
        <v>16668.8634069</v>
      </c>
      <c r="E11" s="5">
        <v>79.921637000000004</v>
      </c>
      <c r="F11" s="5">
        <v>1171.8979654324601</v>
      </c>
      <c r="G11" s="5">
        <v>1824.55128328</v>
      </c>
      <c r="H11" s="5">
        <v>403.10753919999996</v>
      </c>
      <c r="I11" s="5">
        <v>6825.2678260000002</v>
      </c>
      <c r="J11" s="35">
        <v>2.9520221543629224</v>
      </c>
    </row>
    <row r="12" spans="3:10" x14ac:dyDescent="0.3">
      <c r="C12" s="11" t="s">
        <v>2</v>
      </c>
      <c r="D12" s="5">
        <v>6735.1951366165986</v>
      </c>
      <c r="E12" s="5">
        <v>37.976799831999998</v>
      </c>
      <c r="F12" s="5">
        <v>2105.3607563218552</v>
      </c>
      <c r="G12" s="5">
        <v>355.17283519636703</v>
      </c>
      <c r="H12" s="5">
        <v>101.00984385000002</v>
      </c>
      <c r="I12" s="5">
        <v>2594.8035907899998</v>
      </c>
      <c r="J12" s="35">
        <v>3.5974651048539763</v>
      </c>
    </row>
    <row r="16" spans="3:10" x14ac:dyDescent="0.3">
      <c r="C16" s="215" t="s">
        <v>464</v>
      </c>
    </row>
    <row r="17" spans="3:10" x14ac:dyDescent="0.3">
      <c r="C17" s="26">
        <v>45930</v>
      </c>
      <c r="D17" s="11" t="s">
        <v>104</v>
      </c>
      <c r="E17" s="11" t="s">
        <v>105</v>
      </c>
      <c r="F17" s="11" t="s">
        <v>106</v>
      </c>
      <c r="G17" s="11" t="s">
        <v>107</v>
      </c>
      <c r="H17" s="11" t="s">
        <v>108</v>
      </c>
      <c r="I17" s="11" t="s">
        <v>109</v>
      </c>
      <c r="J17" s="11" t="s">
        <v>110</v>
      </c>
    </row>
    <row r="18" spans="3:10" x14ac:dyDescent="0.3">
      <c r="C18" s="11" t="s">
        <v>1</v>
      </c>
      <c r="D18" s="5">
        <v>15618.80062459</v>
      </c>
      <c r="E18" s="5">
        <v>79.026584999999997</v>
      </c>
      <c r="F18" s="5">
        <v>1031.2997678884049</v>
      </c>
      <c r="G18" s="5">
        <v>1469.5841238800001</v>
      </c>
      <c r="H18" s="5">
        <v>432.03210038999998</v>
      </c>
      <c r="I18" s="5">
        <v>6592.0399500000003</v>
      </c>
      <c r="J18" s="35">
        <v>2.8262485274756872</v>
      </c>
    </row>
    <row r="19" spans="3:10" x14ac:dyDescent="0.3">
      <c r="C19" s="11" t="s">
        <v>2</v>
      </c>
      <c r="D19" s="5">
        <v>6494.4073844278155</v>
      </c>
      <c r="E19" s="5">
        <v>37.636288800000003</v>
      </c>
      <c r="F19" s="5">
        <v>1993.546423577985</v>
      </c>
      <c r="G19" s="5">
        <v>263.57423371549902</v>
      </c>
      <c r="H19" s="5">
        <v>136.74841881000006</v>
      </c>
      <c r="I19" s="5">
        <v>2520.9648031699999</v>
      </c>
      <c r="J19" s="35">
        <v>3.5406732922678521</v>
      </c>
    </row>
    <row r="22" spans="3:10" x14ac:dyDescent="0.3">
      <c r="C22" s="185" t="s">
        <v>446</v>
      </c>
    </row>
    <row r="24" spans="3:10" x14ac:dyDescent="0.3">
      <c r="C24" s="26">
        <v>45838</v>
      </c>
      <c r="D24" s="11" t="s">
        <v>104</v>
      </c>
      <c r="E24" s="11" t="s">
        <v>105</v>
      </c>
      <c r="F24" s="11" t="s">
        <v>106</v>
      </c>
      <c r="G24" s="11" t="s">
        <v>107</v>
      </c>
      <c r="H24" s="11" t="s">
        <v>108</v>
      </c>
      <c r="I24" s="11" t="s">
        <v>109</v>
      </c>
      <c r="J24" s="11" t="s">
        <v>110</v>
      </c>
    </row>
    <row r="25" spans="3:10" x14ac:dyDescent="0.3">
      <c r="C25" s="11" t="s">
        <v>1</v>
      </c>
      <c r="D25" s="5">
        <v>15260.316244</v>
      </c>
      <c r="E25" s="5">
        <v>77.767865</v>
      </c>
      <c r="F25" s="5">
        <v>970.73263313725499</v>
      </c>
      <c r="G25" s="5">
        <v>1485.5827713499998</v>
      </c>
      <c r="H25" s="5">
        <v>304.86363175000002</v>
      </c>
      <c r="I25" s="5">
        <v>6078.5872520000003</v>
      </c>
      <c r="J25" s="35">
        <v>2.9775443528070049</v>
      </c>
    </row>
    <row r="26" spans="3:10" x14ac:dyDescent="0.3">
      <c r="C26" s="11" t="s">
        <v>2</v>
      </c>
      <c r="D26" s="5">
        <v>6282.9848206569404</v>
      </c>
      <c r="E26" s="5">
        <v>37.255930192000001</v>
      </c>
      <c r="F26" s="5">
        <v>1921.0987695920601</v>
      </c>
      <c r="G26" s="5">
        <v>316.9586509705</v>
      </c>
      <c r="H26" s="5">
        <v>134.5901882</v>
      </c>
      <c r="I26" s="5">
        <v>2413.75463601</v>
      </c>
      <c r="J26" s="35">
        <v>3.6013968569651613</v>
      </c>
    </row>
    <row r="27" spans="3:10" x14ac:dyDescent="0.3">
      <c r="C27" s="11"/>
      <c r="D27" s="5"/>
      <c r="E27" s="5"/>
      <c r="F27" s="5"/>
      <c r="G27" s="5"/>
      <c r="H27" s="5"/>
      <c r="I27" s="5"/>
      <c r="J27" s="35"/>
    </row>
    <row r="29" spans="3:10" x14ac:dyDescent="0.3">
      <c r="C29" s="9" t="s">
        <v>392</v>
      </c>
    </row>
    <row r="31" spans="3:10" x14ac:dyDescent="0.3">
      <c r="C31" s="26">
        <v>45747</v>
      </c>
      <c r="D31" s="11" t="s">
        <v>104</v>
      </c>
      <c r="E31" s="11" t="s">
        <v>105</v>
      </c>
      <c r="F31" s="11" t="s">
        <v>106</v>
      </c>
      <c r="G31" s="11" t="s">
        <v>107</v>
      </c>
      <c r="H31" s="11" t="s">
        <v>108</v>
      </c>
      <c r="I31" s="11" t="s">
        <v>109</v>
      </c>
      <c r="J31" s="11" t="s">
        <v>110</v>
      </c>
    </row>
    <row r="32" spans="3:10" x14ac:dyDescent="0.3">
      <c r="C32" s="11" t="s">
        <v>1</v>
      </c>
      <c r="D32" s="5">
        <v>14532.291820619999</v>
      </c>
      <c r="E32" s="5">
        <v>80.886681999999993</v>
      </c>
      <c r="F32" s="5">
        <v>849.69462429389</v>
      </c>
      <c r="G32" s="5">
        <v>1627.6566470099999</v>
      </c>
      <c r="H32" s="5">
        <v>391.92681117000001</v>
      </c>
      <c r="I32" s="5">
        <v>5700.2834229999999</v>
      </c>
      <c r="J32" s="35">
        <v>3.0669451477718024</v>
      </c>
    </row>
    <row r="33" spans="3:10" x14ac:dyDescent="0.3">
      <c r="C33" s="11" t="s">
        <v>2</v>
      </c>
      <c r="D33" s="5">
        <v>6045.4862141470003</v>
      </c>
      <c r="E33" s="5">
        <v>74.459068168000002</v>
      </c>
      <c r="F33" s="5">
        <v>1849.8345042394501</v>
      </c>
      <c r="G33" s="5">
        <v>425.73725162799002</v>
      </c>
      <c r="H33" s="5">
        <v>114.25296727</v>
      </c>
      <c r="I33" s="5">
        <v>2325.2469734599999</v>
      </c>
      <c r="J33" s="35">
        <v>3.6597273763095299</v>
      </c>
    </row>
    <row r="34" spans="3:10" x14ac:dyDescent="0.3">
      <c r="C34" s="11"/>
      <c r="D34" s="5"/>
      <c r="E34" s="5"/>
      <c r="F34" s="5"/>
      <c r="G34" s="5"/>
      <c r="H34" s="5"/>
      <c r="I34" s="5"/>
      <c r="J34" s="35"/>
    </row>
    <row r="36" spans="3:10" x14ac:dyDescent="0.3">
      <c r="C36" s="9"/>
    </row>
    <row r="38" spans="3:10" x14ac:dyDescent="0.3">
      <c r="C38" s="26"/>
      <c r="D38" s="11"/>
      <c r="E38" s="11"/>
      <c r="F38" s="11"/>
      <c r="G38" s="11"/>
      <c r="H38" s="11"/>
      <c r="I38" s="11"/>
      <c r="J38" s="11"/>
    </row>
    <row r="39" spans="3:10" x14ac:dyDescent="0.3">
      <c r="C39" s="11"/>
      <c r="D39" s="5"/>
      <c r="E39" s="5"/>
      <c r="F39" s="5"/>
      <c r="G39" s="5"/>
      <c r="H39" s="5"/>
      <c r="I39" s="5"/>
      <c r="J39" s="35"/>
    </row>
    <row r="40" spans="3:10" x14ac:dyDescent="0.3">
      <c r="C40" s="11"/>
      <c r="D40" s="5"/>
      <c r="E40" s="5"/>
      <c r="F40" s="5"/>
      <c r="G40" s="5"/>
      <c r="H40" s="5"/>
      <c r="I40" s="5"/>
      <c r="J40" s="35"/>
    </row>
    <row r="43" spans="3:10" x14ac:dyDescent="0.3">
      <c r="C43" s="9"/>
    </row>
    <row r="45" spans="3:10" x14ac:dyDescent="0.3">
      <c r="C45" s="26"/>
      <c r="D45" s="11"/>
      <c r="E45" s="11"/>
      <c r="F45" s="11"/>
      <c r="G45" s="11"/>
      <c r="H45" s="11"/>
      <c r="I45" s="11"/>
      <c r="J45" s="11"/>
    </row>
    <row r="46" spans="3:10" x14ac:dyDescent="0.3">
      <c r="C46" s="11"/>
      <c r="D46" s="5"/>
      <c r="E46" s="5"/>
      <c r="F46" s="5"/>
      <c r="G46" s="5"/>
      <c r="H46" s="5"/>
      <c r="I46" s="5"/>
      <c r="J46" s="35"/>
    </row>
    <row r="47" spans="3:10" x14ac:dyDescent="0.3">
      <c r="C47" s="11"/>
      <c r="D47" s="5"/>
      <c r="E47" s="5"/>
      <c r="F47" s="5"/>
      <c r="G47" s="5"/>
      <c r="H47" s="5"/>
      <c r="I47" s="5"/>
      <c r="J47" s="35"/>
    </row>
    <row r="48" spans="3:10" x14ac:dyDescent="0.3">
      <c r="C48" s="8"/>
    </row>
    <row r="50" spans="3:10" x14ac:dyDescent="0.3">
      <c r="C50" s="9"/>
    </row>
    <row r="52" spans="3:10" x14ac:dyDescent="0.3">
      <c r="C52" s="26"/>
      <c r="D52" s="1"/>
      <c r="E52" s="1"/>
      <c r="F52" s="1"/>
      <c r="G52" s="1"/>
      <c r="H52" s="1"/>
      <c r="I52" s="1"/>
      <c r="J52" s="1"/>
    </row>
    <row r="53" spans="3:10" x14ac:dyDescent="0.3">
      <c r="C53" s="11"/>
      <c r="D53" s="36"/>
      <c r="E53" s="36"/>
      <c r="F53" s="36"/>
      <c r="G53" s="36"/>
      <c r="H53" s="36"/>
      <c r="I53" s="36"/>
      <c r="J53" s="37"/>
    </row>
    <row r="54" spans="3:10" x14ac:dyDescent="0.3">
      <c r="C54" s="11"/>
      <c r="D54" s="36"/>
      <c r="E54" s="36"/>
      <c r="F54" s="36"/>
      <c r="G54" s="36"/>
      <c r="H54" s="36"/>
      <c r="I54" s="36"/>
      <c r="J54" s="37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6"/>
  <sheetViews>
    <sheetView workbookViewId="0">
      <selection activeCell="D4" sqref="D4:G6"/>
    </sheetView>
  </sheetViews>
  <sheetFormatPr defaultRowHeight="14.4" x14ac:dyDescent="0.3"/>
  <cols>
    <col min="4" max="7" width="10.109375" bestFit="1" customWidth="1"/>
  </cols>
  <sheetData>
    <row r="2" spans="3:13" x14ac:dyDescent="0.3">
      <c r="C2" s="9" t="s">
        <v>111</v>
      </c>
    </row>
    <row r="4" spans="3:13" x14ac:dyDescent="0.3">
      <c r="D4" s="251" t="s">
        <v>507</v>
      </c>
      <c r="E4" s="251" t="s">
        <v>508</v>
      </c>
      <c r="F4" s="251" t="s">
        <v>509</v>
      </c>
      <c r="G4" s="251" t="s">
        <v>510</v>
      </c>
    </row>
    <row r="5" spans="3:13" x14ac:dyDescent="0.3">
      <c r="C5" s="24" t="s">
        <v>112</v>
      </c>
      <c r="D5" s="58">
        <v>1.7373238641666122</v>
      </c>
      <c r="E5" s="58">
        <v>1.7120895862798045</v>
      </c>
      <c r="F5" s="58">
        <v>1.5937089122485797</v>
      </c>
      <c r="G5" s="58">
        <v>1.6212205321981565</v>
      </c>
      <c r="K5" s="58"/>
      <c r="L5" s="58"/>
    </row>
    <row r="6" spans="3:13" x14ac:dyDescent="0.3">
      <c r="C6" s="24" t="s">
        <v>113</v>
      </c>
      <c r="D6" s="58">
        <v>4.1366219297034936</v>
      </c>
      <c r="E6" s="58">
        <v>3.847246692875141</v>
      </c>
      <c r="F6" s="58">
        <v>3.7620939939784002</v>
      </c>
      <c r="G6" s="58">
        <v>3.7843437278238135</v>
      </c>
      <c r="K6" s="58"/>
      <c r="L6" s="58"/>
    </row>
    <row r="7" spans="3:13" x14ac:dyDescent="0.3">
      <c r="K7" s="58"/>
      <c r="L7" s="58"/>
    </row>
    <row r="8" spans="3:13" x14ac:dyDescent="0.3">
      <c r="C8" s="8" t="s">
        <v>6</v>
      </c>
      <c r="K8" s="58"/>
      <c r="L8" s="58"/>
    </row>
    <row r="13" spans="3:13" x14ac:dyDescent="0.3">
      <c r="E13" s="58"/>
      <c r="F13" s="58"/>
      <c r="J13" s="58"/>
      <c r="K13" s="58"/>
      <c r="L13" s="58"/>
      <c r="M13" s="58"/>
    </row>
    <row r="14" spans="3:13" x14ac:dyDescent="0.3">
      <c r="E14" s="58"/>
      <c r="F14" s="58"/>
      <c r="J14" s="58"/>
      <c r="K14" s="58"/>
      <c r="L14" s="58"/>
      <c r="M14" s="58"/>
    </row>
    <row r="15" spans="3:13" x14ac:dyDescent="0.3">
      <c r="E15" s="58"/>
      <c r="F15" s="58"/>
    </row>
    <row r="16" spans="3:13" x14ac:dyDescent="0.3">
      <c r="E16" s="58"/>
      <c r="F16" s="58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9"/>
  <sheetViews>
    <sheetView zoomScale="80" zoomScaleNormal="80" workbookViewId="0">
      <selection activeCell="E27" sqref="E27:E29"/>
    </sheetView>
  </sheetViews>
  <sheetFormatPr defaultRowHeight="14.4" x14ac:dyDescent="0.3"/>
  <cols>
    <col min="3" max="3" width="12.6640625" customWidth="1"/>
    <col min="4" max="4" width="28.88671875" customWidth="1"/>
    <col min="5" max="5" width="21.5546875" bestFit="1" customWidth="1"/>
    <col min="6" max="6" width="20.44140625" bestFit="1" customWidth="1"/>
    <col min="7" max="7" width="23.5546875" bestFit="1" customWidth="1"/>
    <col min="8" max="8" width="38" customWidth="1"/>
    <col min="9" max="9" width="68.109375" bestFit="1" customWidth="1"/>
    <col min="10" max="10" width="23.44140625" bestFit="1" customWidth="1"/>
    <col min="11" max="11" width="10.5546875" bestFit="1" customWidth="1"/>
    <col min="12" max="13" width="9.88671875" bestFit="1" customWidth="1"/>
    <col min="14" max="15" width="13.5546875" bestFit="1" customWidth="1"/>
  </cols>
  <sheetData>
    <row r="2" spans="3:16" x14ac:dyDescent="0.3">
      <c r="C2" s="277" t="s">
        <v>114</v>
      </c>
      <c r="D2" s="277"/>
      <c r="E2" s="277"/>
      <c r="F2" s="277"/>
      <c r="G2" s="277"/>
      <c r="H2" s="277"/>
      <c r="I2" s="277"/>
      <c r="J2" s="277"/>
      <c r="K2" s="277"/>
    </row>
    <row r="4" spans="3:16" ht="28.8" x14ac:dyDescent="0.3">
      <c r="C4" s="1" t="s">
        <v>115</v>
      </c>
      <c r="D4" s="1" t="s">
        <v>116</v>
      </c>
      <c r="E4" s="1" t="s">
        <v>117</v>
      </c>
      <c r="F4" s="1" t="s">
        <v>0</v>
      </c>
      <c r="G4" s="1" t="s">
        <v>118</v>
      </c>
      <c r="H4" s="30" t="s">
        <v>119</v>
      </c>
    </row>
    <row r="5" spans="3:16" x14ac:dyDescent="0.3">
      <c r="C5" s="252" t="s">
        <v>507</v>
      </c>
      <c r="D5" s="5">
        <v>946157</v>
      </c>
      <c r="E5" s="5">
        <v>237980</v>
      </c>
      <c r="F5" s="5">
        <v>773832015</v>
      </c>
      <c r="G5" s="36">
        <v>531310402</v>
      </c>
      <c r="H5" s="36">
        <v>73729</v>
      </c>
      <c r="K5" s="216"/>
      <c r="L5" s="73"/>
      <c r="M5" s="73"/>
      <c r="N5" s="73"/>
      <c r="O5" s="73"/>
      <c r="P5" s="73"/>
    </row>
    <row r="6" spans="3:16" x14ac:dyDescent="0.3">
      <c r="C6" s="252" t="s">
        <v>508</v>
      </c>
      <c r="D6" s="5">
        <v>1333455</v>
      </c>
      <c r="E6" s="5">
        <v>203279</v>
      </c>
      <c r="F6" s="5">
        <v>869299316</v>
      </c>
      <c r="G6" s="36">
        <v>554049906</v>
      </c>
      <c r="H6" s="36">
        <v>68982</v>
      </c>
      <c r="K6" s="216"/>
      <c r="L6" s="73"/>
      <c r="M6" s="73"/>
      <c r="N6" s="73"/>
      <c r="O6" s="73"/>
      <c r="P6" s="73"/>
    </row>
    <row r="7" spans="3:16" x14ac:dyDescent="0.3">
      <c r="C7" s="252" t="s">
        <v>509</v>
      </c>
      <c r="D7" s="4">
        <v>953483.99999999988</v>
      </c>
      <c r="E7" s="4">
        <v>194542</v>
      </c>
      <c r="F7" s="4">
        <v>915718191.38999999</v>
      </c>
      <c r="G7" s="10">
        <v>576498201.13999999</v>
      </c>
      <c r="H7" s="10">
        <v>67432</v>
      </c>
      <c r="K7" s="216"/>
      <c r="L7" s="73"/>
      <c r="M7" s="73"/>
      <c r="N7" s="73"/>
      <c r="O7" s="73"/>
      <c r="P7" s="73"/>
    </row>
    <row r="8" spans="3:16" x14ac:dyDescent="0.3">
      <c r="C8" s="252" t="s">
        <v>510</v>
      </c>
      <c r="D8" s="4">
        <v>1117419</v>
      </c>
      <c r="E8" s="4">
        <v>340285</v>
      </c>
      <c r="F8" s="4">
        <v>979401547</v>
      </c>
      <c r="G8" s="10">
        <v>646924686</v>
      </c>
      <c r="H8" s="10">
        <v>66607</v>
      </c>
      <c r="K8" s="216"/>
      <c r="L8" s="73"/>
      <c r="M8" s="73"/>
      <c r="N8" s="73"/>
      <c r="O8" s="73"/>
      <c r="P8" s="73"/>
    </row>
    <row r="10" spans="3:16" x14ac:dyDescent="0.3">
      <c r="C10" s="8" t="s">
        <v>6</v>
      </c>
    </row>
    <row r="11" spans="3:16" x14ac:dyDescent="0.3">
      <c r="C11" s="8" t="s">
        <v>120</v>
      </c>
    </row>
    <row r="14" spans="3:16" x14ac:dyDescent="0.3">
      <c r="C14" s="277" t="s">
        <v>488</v>
      </c>
      <c r="D14" s="277"/>
      <c r="E14" s="277"/>
      <c r="F14" s="277"/>
    </row>
    <row r="15" spans="3:16" x14ac:dyDescent="0.3">
      <c r="C15" s="14" t="s">
        <v>37</v>
      </c>
      <c r="D15" s="14" t="s">
        <v>38</v>
      </c>
      <c r="E15" s="14" t="s">
        <v>52</v>
      </c>
    </row>
    <row r="16" spans="3:16" x14ac:dyDescent="0.3">
      <c r="C16">
        <v>1</v>
      </c>
      <c r="D16" t="s">
        <v>40</v>
      </c>
      <c r="E16" s="15">
        <v>0.32057465292118842</v>
      </c>
      <c r="F16" s="45"/>
      <c r="J16" s="57"/>
      <c r="K16" s="15"/>
    </row>
    <row r="17" spans="3:11" x14ac:dyDescent="0.3">
      <c r="C17">
        <v>2</v>
      </c>
      <c r="D17" t="s">
        <v>385</v>
      </c>
      <c r="E17" s="15">
        <v>0.30413879773052882</v>
      </c>
      <c r="F17" s="45"/>
      <c r="J17" s="57"/>
      <c r="K17" s="15"/>
    </row>
    <row r="18" spans="3:11" x14ac:dyDescent="0.3">
      <c r="C18">
        <v>3</v>
      </c>
      <c r="D18" t="s">
        <v>41</v>
      </c>
      <c r="E18" s="15">
        <v>0.12626483323290075</v>
      </c>
      <c r="F18" s="45"/>
      <c r="J18" s="57"/>
      <c r="K18" s="15"/>
    </row>
    <row r="19" spans="3:11" x14ac:dyDescent="0.3">
      <c r="C19">
        <v>4</v>
      </c>
      <c r="D19" t="s">
        <v>42</v>
      </c>
      <c r="E19" s="15">
        <v>0.10841230170121428</v>
      </c>
      <c r="F19" s="45"/>
      <c r="J19" s="57"/>
      <c r="K19" s="15"/>
    </row>
    <row r="20" spans="3:11" x14ac:dyDescent="0.3">
      <c r="C20">
        <v>5</v>
      </c>
      <c r="D20" t="s">
        <v>386</v>
      </c>
      <c r="E20" s="15">
        <v>9.6675745806229563E-2</v>
      </c>
      <c r="F20" s="45"/>
      <c r="J20" s="57"/>
      <c r="K20" s="15"/>
    </row>
    <row r="21" spans="3:11" x14ac:dyDescent="0.3">
      <c r="C21" s="274" t="s">
        <v>121</v>
      </c>
      <c r="D21" s="274"/>
      <c r="E21" s="16">
        <v>0.95606633139206176</v>
      </c>
      <c r="F21" s="45"/>
      <c r="J21" s="57"/>
      <c r="K21" s="15"/>
    </row>
    <row r="22" spans="3:11" x14ac:dyDescent="0.3">
      <c r="C22">
        <v>6</v>
      </c>
      <c r="D22" t="s">
        <v>47</v>
      </c>
      <c r="E22" s="15">
        <v>2.9603945479575601E-2</v>
      </c>
      <c r="F22" s="45"/>
      <c r="J22" s="57"/>
      <c r="K22" s="15"/>
    </row>
    <row r="23" spans="3:11" x14ac:dyDescent="0.3">
      <c r="C23">
        <v>7</v>
      </c>
      <c r="D23" t="s">
        <v>53</v>
      </c>
      <c r="E23" s="15">
        <v>4.9161970539546226E-3</v>
      </c>
      <c r="F23" s="45"/>
      <c r="J23" s="57"/>
      <c r="K23" s="15"/>
    </row>
    <row r="24" spans="3:11" x14ac:dyDescent="0.3">
      <c r="C24">
        <v>8</v>
      </c>
      <c r="D24" t="s">
        <v>67</v>
      </c>
      <c r="E24" s="15">
        <v>4.1511768206345294E-3</v>
      </c>
      <c r="F24" s="45"/>
      <c r="J24" s="57"/>
      <c r="K24" s="15"/>
    </row>
    <row r="25" spans="3:11" x14ac:dyDescent="0.3">
      <c r="C25">
        <v>9</v>
      </c>
      <c r="D25" t="s">
        <v>44</v>
      </c>
      <c r="E25" s="15">
        <v>3.1895691910725555E-3</v>
      </c>
      <c r="F25" s="45"/>
      <c r="J25" s="57"/>
      <c r="K25" s="15"/>
    </row>
    <row r="26" spans="3:11" x14ac:dyDescent="0.3">
      <c r="C26">
        <v>10</v>
      </c>
      <c r="D26" t="s">
        <v>388</v>
      </c>
      <c r="E26" s="15">
        <v>9.0072146884203361E-4</v>
      </c>
      <c r="F26" s="45"/>
      <c r="J26" s="57"/>
      <c r="K26" s="15"/>
    </row>
    <row r="27" spans="3:11" x14ac:dyDescent="0.3">
      <c r="C27" s="274" t="s">
        <v>122</v>
      </c>
      <c r="D27" s="274"/>
      <c r="E27" s="16">
        <v>0.99882794140614117</v>
      </c>
      <c r="F27" s="45"/>
      <c r="J27" s="57"/>
      <c r="K27" s="15"/>
    </row>
    <row r="28" spans="3:11" x14ac:dyDescent="0.3">
      <c r="C28" s="276" t="s">
        <v>50</v>
      </c>
      <c r="D28" s="276"/>
      <c r="E28" s="15">
        <v>1.1720585938588476E-3</v>
      </c>
      <c r="F28" s="45"/>
      <c r="J28" s="57"/>
      <c r="K28" s="15"/>
    </row>
    <row r="29" spans="3:11" x14ac:dyDescent="0.3">
      <c r="C29" s="274" t="s">
        <v>3</v>
      </c>
      <c r="D29" s="274"/>
      <c r="E29" s="16">
        <v>1</v>
      </c>
      <c r="F29" s="45"/>
      <c r="J29" s="57"/>
      <c r="K29" s="15"/>
    </row>
  </sheetData>
  <mergeCells count="6">
    <mergeCell ref="C29:D29"/>
    <mergeCell ref="C2:K2"/>
    <mergeCell ref="C14:F14"/>
    <mergeCell ref="C21:D21"/>
    <mergeCell ref="C27:D27"/>
    <mergeCell ref="C28:D2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32"/>
  <sheetViews>
    <sheetView workbookViewId="0">
      <selection activeCell="C16" sqref="C16"/>
    </sheetView>
  </sheetViews>
  <sheetFormatPr defaultRowHeight="14.4" x14ac:dyDescent="0.3"/>
  <cols>
    <col min="4" max="4" width="49.5546875" customWidth="1"/>
    <col min="5" max="5" width="19.6640625" bestFit="1" customWidth="1"/>
    <col min="14" max="14" width="14.33203125" bestFit="1" customWidth="1"/>
  </cols>
  <sheetData>
    <row r="2" spans="3:15" x14ac:dyDescent="0.3">
      <c r="C2" s="281" t="s">
        <v>123</v>
      </c>
      <c r="D2" s="281"/>
      <c r="E2" s="281"/>
    </row>
    <row r="3" spans="3:15" x14ac:dyDescent="0.3">
      <c r="C3" s="14" t="s">
        <v>37</v>
      </c>
      <c r="D3" s="14" t="s">
        <v>38</v>
      </c>
      <c r="E3" s="14" t="s">
        <v>124</v>
      </c>
    </row>
    <row r="4" spans="3:15" x14ac:dyDescent="0.3">
      <c r="C4">
        <v>1</v>
      </c>
      <c r="D4" t="s">
        <v>125</v>
      </c>
      <c r="E4" s="15">
        <v>0.2584674472223345</v>
      </c>
      <c r="N4" s="57"/>
      <c r="O4" s="45"/>
    </row>
    <row r="5" spans="3:15" x14ac:dyDescent="0.3">
      <c r="C5">
        <v>2</v>
      </c>
      <c r="D5" t="s">
        <v>126</v>
      </c>
      <c r="E5" s="15">
        <v>0.22457615233120076</v>
      </c>
      <c r="N5" s="57"/>
      <c r="O5" s="45"/>
    </row>
    <row r="6" spans="3:15" x14ac:dyDescent="0.3">
      <c r="C6">
        <v>3</v>
      </c>
      <c r="D6" t="s">
        <v>131</v>
      </c>
      <c r="E6" s="15">
        <v>0.11786524628939402</v>
      </c>
      <c r="N6" s="57"/>
      <c r="O6" s="45"/>
    </row>
    <row r="7" spans="3:15" x14ac:dyDescent="0.3">
      <c r="C7" s="274" t="s">
        <v>128</v>
      </c>
      <c r="D7" s="274"/>
      <c r="E7" s="16">
        <f>E4+E5+E6</f>
        <v>0.60090884584292925</v>
      </c>
      <c r="K7" s="15"/>
      <c r="N7" s="57"/>
      <c r="O7" s="45"/>
    </row>
    <row r="8" spans="3:15" x14ac:dyDescent="0.3">
      <c r="C8">
        <v>4</v>
      </c>
      <c r="D8" t="s">
        <v>130</v>
      </c>
      <c r="E8" s="15">
        <v>7.952411510606204E-2</v>
      </c>
      <c r="K8" s="15"/>
      <c r="N8" s="57"/>
      <c r="O8" s="45"/>
    </row>
    <row r="9" spans="3:15" x14ac:dyDescent="0.3">
      <c r="C9">
        <v>5</v>
      </c>
      <c r="D9" t="s">
        <v>132</v>
      </c>
      <c r="E9" s="15">
        <v>7.574243697228035E-2</v>
      </c>
      <c r="K9" s="15"/>
      <c r="N9" s="57"/>
      <c r="O9" s="45"/>
    </row>
    <row r="10" spans="3:15" x14ac:dyDescent="0.3">
      <c r="C10">
        <v>6</v>
      </c>
      <c r="D10" t="s">
        <v>129</v>
      </c>
      <c r="E10" s="15">
        <v>6.9633938819807381E-2</v>
      </c>
      <c r="K10" s="15"/>
      <c r="N10" s="57"/>
      <c r="O10" s="45"/>
    </row>
    <row r="11" spans="3:15" x14ac:dyDescent="0.3">
      <c r="C11">
        <v>7</v>
      </c>
      <c r="D11" t="s">
        <v>386</v>
      </c>
      <c r="E11" s="15">
        <v>6.6762029472726844E-2</v>
      </c>
      <c r="K11" s="15"/>
      <c r="N11" s="57"/>
      <c r="O11" s="45"/>
    </row>
    <row r="12" spans="3:15" x14ac:dyDescent="0.3">
      <c r="C12">
        <v>8</v>
      </c>
      <c r="D12" t="s">
        <v>127</v>
      </c>
      <c r="E12" s="15">
        <v>6.3553186200032516E-2</v>
      </c>
      <c r="K12" s="15"/>
      <c r="N12" s="57"/>
      <c r="O12" s="45"/>
    </row>
    <row r="13" spans="3:15" x14ac:dyDescent="0.3">
      <c r="C13">
        <v>9</v>
      </c>
      <c r="D13" t="s">
        <v>489</v>
      </c>
      <c r="E13" s="15">
        <v>3.8853721298420262E-2</v>
      </c>
      <c r="K13" s="15"/>
      <c r="N13" s="57"/>
      <c r="O13" s="45"/>
    </row>
    <row r="14" spans="3:15" x14ac:dyDescent="0.3">
      <c r="C14">
        <v>10</v>
      </c>
      <c r="D14" t="s">
        <v>490</v>
      </c>
      <c r="E14" s="15">
        <v>5.0217262877413384E-3</v>
      </c>
      <c r="K14" s="15"/>
      <c r="N14" s="57"/>
      <c r="O14" s="45"/>
    </row>
    <row r="15" spans="3:15" x14ac:dyDescent="0.3">
      <c r="C15" s="274" t="s">
        <v>51</v>
      </c>
      <c r="D15" s="274"/>
      <c r="E15" s="40">
        <v>1</v>
      </c>
      <c r="N15" s="57"/>
    </row>
    <row r="16" spans="3:15" x14ac:dyDescent="0.3">
      <c r="C16" s="41" t="s">
        <v>516</v>
      </c>
      <c r="N16" s="57"/>
    </row>
    <row r="20" spans="5:6" x14ac:dyDescent="0.3">
      <c r="E20" s="45"/>
    </row>
    <row r="21" spans="5:6" x14ac:dyDescent="0.3">
      <c r="E21" s="45"/>
      <c r="F21" s="44"/>
    </row>
    <row r="22" spans="5:6" x14ac:dyDescent="0.3">
      <c r="E22" s="45"/>
      <c r="F22" s="44"/>
    </row>
    <row r="23" spans="5:6" x14ac:dyDescent="0.3">
      <c r="E23" s="45"/>
      <c r="F23" s="44"/>
    </row>
    <row r="24" spans="5:6" x14ac:dyDescent="0.3">
      <c r="E24" s="45"/>
      <c r="F24" s="44"/>
    </row>
    <row r="25" spans="5:6" x14ac:dyDescent="0.3">
      <c r="E25" s="45"/>
      <c r="F25" s="44"/>
    </row>
    <row r="26" spans="5:6" x14ac:dyDescent="0.3">
      <c r="E26" s="45"/>
      <c r="F26" s="44"/>
    </row>
    <row r="27" spans="5:6" x14ac:dyDescent="0.3">
      <c r="E27" s="45"/>
      <c r="F27" s="44"/>
    </row>
    <row r="28" spans="5:6" x14ac:dyDescent="0.3">
      <c r="E28" s="45"/>
      <c r="F28" s="44"/>
    </row>
    <row r="29" spans="5:6" x14ac:dyDescent="0.3">
      <c r="E29" s="45"/>
      <c r="F29" s="44"/>
    </row>
    <row r="30" spans="5:6" x14ac:dyDescent="0.3">
      <c r="E30" s="42"/>
      <c r="F30" s="44"/>
    </row>
    <row r="32" spans="5:6" x14ac:dyDescent="0.3">
      <c r="E32" s="43"/>
    </row>
  </sheetData>
  <sortState ref="M4:N14">
    <sortCondition descending="1" ref="N4"/>
  </sortState>
  <mergeCells count="3">
    <mergeCell ref="C2:E2"/>
    <mergeCell ref="C7:D7"/>
    <mergeCell ref="C15:D1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9"/>
  <sheetViews>
    <sheetView topLeftCell="B1" workbookViewId="0">
      <selection activeCell="D4" sqref="D4:G17"/>
    </sheetView>
  </sheetViews>
  <sheetFormatPr defaultRowHeight="14.4" x14ac:dyDescent="0.3"/>
  <cols>
    <col min="3" max="3" width="32.5546875" customWidth="1"/>
    <col min="4" max="7" width="10.109375" bestFit="1" customWidth="1"/>
  </cols>
  <sheetData>
    <row r="2" spans="3:8" x14ac:dyDescent="0.3">
      <c r="C2" s="9" t="s">
        <v>465</v>
      </c>
      <c r="D2" s="9"/>
      <c r="E2" s="9"/>
      <c r="F2" s="9"/>
      <c r="G2" s="9"/>
      <c r="H2" s="9"/>
    </row>
    <row r="4" spans="3:8" x14ac:dyDescent="0.3">
      <c r="C4" s="212" t="s">
        <v>73</v>
      </c>
      <c r="D4" s="251" t="s">
        <v>507</v>
      </c>
      <c r="E4" s="251" t="s">
        <v>508</v>
      </c>
      <c r="F4" s="251" t="s">
        <v>509</v>
      </c>
      <c r="G4" s="251" t="s">
        <v>510</v>
      </c>
    </row>
    <row r="5" spans="3:8" x14ac:dyDescent="0.3">
      <c r="C5" s="24" t="s">
        <v>133</v>
      </c>
      <c r="D5" s="46">
        <v>0.86783529049390895</v>
      </c>
      <c r="E5" s="46">
        <v>0.82533444101958897</v>
      </c>
      <c r="F5" s="46">
        <v>0.81866847835080014</v>
      </c>
      <c r="G5" s="46">
        <v>0.80135803837689612</v>
      </c>
    </row>
    <row r="6" spans="3:8" x14ac:dyDescent="0.3">
      <c r="C6" s="24" t="s">
        <v>134</v>
      </c>
      <c r="D6" s="46">
        <v>5.1818453325527944E-4</v>
      </c>
      <c r="E6" s="46">
        <v>5.0052925663382432E-4</v>
      </c>
      <c r="F6" s="46">
        <v>4.5812158802246072E-4</v>
      </c>
      <c r="G6" s="46">
        <v>3.6208904937313618E-4</v>
      </c>
    </row>
    <row r="7" spans="3:8" x14ac:dyDescent="0.3">
      <c r="C7" s="24" t="s">
        <v>135</v>
      </c>
      <c r="D7" s="46">
        <v>4.4841255997624352E-4</v>
      </c>
      <c r="E7" s="46">
        <v>1.3199065195617911E-4</v>
      </c>
      <c r="F7" s="46">
        <v>1.1961275724425445E-4</v>
      </c>
      <c r="G7" s="46">
        <v>2.371524263146513E-4</v>
      </c>
    </row>
    <row r="8" spans="3:8" x14ac:dyDescent="0.3">
      <c r="C8" s="24" t="s">
        <v>136</v>
      </c>
      <c r="D8" s="46">
        <v>4.6713186988037511E-4</v>
      </c>
      <c r="E8" s="46">
        <v>2.0756177033108949E-4</v>
      </c>
      <c r="F8" s="46">
        <v>1.4088775359204675E-4</v>
      </c>
      <c r="G8" s="46">
        <v>1.908122970347769E-4</v>
      </c>
    </row>
    <row r="9" spans="3:8" x14ac:dyDescent="0.3">
      <c r="C9" s="24" t="s">
        <v>137</v>
      </c>
      <c r="D9" s="46">
        <v>4.8585117978450671E-4</v>
      </c>
      <c r="E9" s="46">
        <v>2.1998441992696516E-4</v>
      </c>
      <c r="F9" s="46">
        <v>4.1462603993364095E-4</v>
      </c>
      <c r="G9" s="46">
        <v>3.1120577016386232E-4</v>
      </c>
    </row>
    <row r="10" spans="3:8" x14ac:dyDescent="0.3">
      <c r="C10" s="24" t="s">
        <v>138</v>
      </c>
      <c r="D10" s="46">
        <v>1.9144748765589144E-4</v>
      </c>
      <c r="E10" s="46">
        <v>2.3913600472060684E-4</v>
      </c>
      <c r="F10" s="46">
        <v>1.9998496566924756E-4</v>
      </c>
      <c r="G10" s="46">
        <v>2.2488592150527278E-4</v>
      </c>
    </row>
    <row r="11" spans="3:8" x14ac:dyDescent="0.3">
      <c r="C11" s="24" t="s">
        <v>139</v>
      </c>
      <c r="D11" s="46">
        <v>7.2411821414380004E-2</v>
      </c>
      <c r="E11" s="46">
        <v>3.8123558778542982E-2</v>
      </c>
      <c r="F11" s="46">
        <v>2.2257901179060298E-2</v>
      </c>
      <c r="G11" s="46">
        <v>1.7507936882926661E-2</v>
      </c>
    </row>
    <row r="12" spans="3:8" x14ac:dyDescent="0.3">
      <c r="C12" s="24" t="s">
        <v>140</v>
      </c>
      <c r="D12" s="46">
        <v>1.1018866511750196E-4</v>
      </c>
      <c r="E12" s="46">
        <v>1.6201205514621199E-4</v>
      </c>
      <c r="F12" s="46">
        <v>1.7209108156880878E-4</v>
      </c>
      <c r="G12" s="46">
        <v>4.3750533820116703E-4</v>
      </c>
    </row>
    <row r="13" spans="3:8" x14ac:dyDescent="0.3">
      <c r="C13" s="24" t="s">
        <v>141</v>
      </c>
      <c r="D13" s="46">
        <v>9.4447427243573106E-5</v>
      </c>
      <c r="E13" s="46">
        <v>1.7391709434225953E-4</v>
      </c>
      <c r="F13" s="46">
        <v>4.1698992841672895E-4</v>
      </c>
      <c r="G13" s="46">
        <v>7.1100296395101392E-4</v>
      </c>
    </row>
    <row r="14" spans="3:8" x14ac:dyDescent="0.3">
      <c r="C14" s="24" t="s">
        <v>142</v>
      </c>
      <c r="D14" s="46">
        <v>3.7391821533502884E-3</v>
      </c>
      <c r="E14" s="46">
        <v>9.9588240926936702E-3</v>
      </c>
      <c r="F14" s="46">
        <v>9.9382599605987061E-3</v>
      </c>
      <c r="G14" s="46">
        <v>9.4106807637580215E-3</v>
      </c>
    </row>
    <row r="15" spans="3:8" x14ac:dyDescent="0.3">
      <c r="C15" s="24" t="s">
        <v>143</v>
      </c>
      <c r="D15" s="46">
        <v>2.3765014801017991E-3</v>
      </c>
      <c r="E15" s="46">
        <v>4.9260981751645351E-3</v>
      </c>
      <c r="F15" s="46">
        <v>7.6727092384071367E-3</v>
      </c>
      <c r="G15" s="46">
        <v>6.0900924803599628E-3</v>
      </c>
    </row>
    <row r="16" spans="3:8" x14ac:dyDescent="0.3">
      <c r="C16" s="24" t="s">
        <v>144</v>
      </c>
      <c r="D16" s="46">
        <v>5.1321540735345547E-2</v>
      </c>
      <c r="E16" s="46">
        <v>0.12002194668095272</v>
      </c>
      <c r="F16" s="46">
        <v>0.13954033715668657</v>
      </c>
      <c r="G16" s="46">
        <v>0.16315859772951538</v>
      </c>
    </row>
    <row r="17" spans="3:8" x14ac:dyDescent="0.3">
      <c r="C17" s="2" t="s">
        <v>51</v>
      </c>
      <c r="D17" s="263">
        <v>1</v>
      </c>
      <c r="E17" s="263">
        <v>0.99999999999999989</v>
      </c>
      <c r="F17" s="263">
        <v>1</v>
      </c>
      <c r="G17" s="263">
        <v>1</v>
      </c>
    </row>
    <row r="19" spans="3:8" x14ac:dyDescent="0.3">
      <c r="C19" s="8" t="s">
        <v>401</v>
      </c>
      <c r="D19" s="8"/>
      <c r="E19" s="8"/>
      <c r="F19" s="8"/>
      <c r="G19" s="8"/>
      <c r="H19" s="8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D4" sqref="D4:G7"/>
    </sheetView>
  </sheetViews>
  <sheetFormatPr defaultRowHeight="14.4" x14ac:dyDescent="0.3"/>
  <cols>
    <col min="3" max="3" width="19.109375" customWidth="1"/>
    <col min="4" max="7" width="10.109375" bestFit="1" customWidth="1"/>
  </cols>
  <sheetData>
    <row r="2" spans="3:7" x14ac:dyDescent="0.3">
      <c r="C2" s="32" t="s">
        <v>466</v>
      </c>
      <c r="D2" s="32"/>
      <c r="E2" s="32"/>
      <c r="F2" s="32"/>
      <c r="G2" s="32"/>
    </row>
    <row r="4" spans="3:7" x14ac:dyDescent="0.3">
      <c r="D4" s="251" t="s">
        <v>507</v>
      </c>
      <c r="E4" s="251" t="s">
        <v>508</v>
      </c>
      <c r="F4" s="251" t="s">
        <v>509</v>
      </c>
      <c r="G4" s="251" t="s">
        <v>510</v>
      </c>
    </row>
    <row r="5" spans="3:7" x14ac:dyDescent="0.3">
      <c r="C5" s="47" t="s">
        <v>145</v>
      </c>
      <c r="D5" s="6">
        <v>0.78159542976557472</v>
      </c>
      <c r="E5" s="6">
        <v>0.76685326521580477</v>
      </c>
      <c r="F5" s="6">
        <v>0.77318442727000669</v>
      </c>
      <c r="G5" s="6">
        <v>0.77653608442262922</v>
      </c>
    </row>
    <row r="6" spans="3:7" x14ac:dyDescent="0.3">
      <c r="C6" s="47" t="s">
        <v>146</v>
      </c>
      <c r="D6" s="6">
        <v>0.21840457023442533</v>
      </c>
      <c r="E6" s="6">
        <v>0.23314673478419529</v>
      </c>
      <c r="F6" s="6">
        <v>0.22681557272999334</v>
      </c>
      <c r="G6" s="6">
        <v>0.22346391557737075</v>
      </c>
    </row>
    <row r="7" spans="3:7" x14ac:dyDescent="0.3">
      <c r="C7" s="2" t="s">
        <v>51</v>
      </c>
      <c r="D7" s="18">
        <v>1</v>
      </c>
      <c r="E7" s="18">
        <v>1</v>
      </c>
      <c r="F7" s="18">
        <v>1</v>
      </c>
      <c r="G7" s="18">
        <v>1</v>
      </c>
    </row>
    <row r="9" spans="3:7" x14ac:dyDescent="0.3">
      <c r="C9" s="8" t="s">
        <v>401</v>
      </c>
      <c r="D9" s="48"/>
      <c r="E9" s="48"/>
      <c r="F9" s="48"/>
      <c r="G9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88"/>
  <sheetViews>
    <sheetView topLeftCell="A16" workbookViewId="0">
      <selection activeCell="C44" sqref="C44:D45"/>
    </sheetView>
  </sheetViews>
  <sheetFormatPr defaultRowHeight="14.4" x14ac:dyDescent="0.3"/>
  <cols>
    <col min="3" max="3" width="70.88671875" customWidth="1"/>
    <col min="4" max="4" width="18.44140625" bestFit="1" customWidth="1"/>
    <col min="6" max="6" width="66.5546875" bestFit="1" customWidth="1"/>
    <col min="8" max="8" width="19.44140625" bestFit="1" customWidth="1"/>
    <col min="9" max="9" width="16.5546875" bestFit="1" customWidth="1"/>
    <col min="12" max="12" width="66.5546875" bestFit="1" customWidth="1"/>
    <col min="13" max="13" width="15.44140625" bestFit="1" customWidth="1"/>
    <col min="16" max="16" width="15.44140625" bestFit="1" customWidth="1"/>
    <col min="18" max="18" width="59.109375" bestFit="1" customWidth="1"/>
    <col min="19" max="19" width="15.44140625" bestFit="1" customWidth="1"/>
    <col min="23" max="23" width="10.5546875" bestFit="1" customWidth="1"/>
    <col min="24" max="25" width="12.5546875" bestFit="1" customWidth="1"/>
  </cols>
  <sheetData>
    <row r="2" spans="3:21" x14ac:dyDescent="0.3">
      <c r="C2" s="9" t="s">
        <v>475</v>
      </c>
    </row>
    <row r="3" spans="3:21" x14ac:dyDescent="0.3">
      <c r="C3" s="151" t="s">
        <v>384</v>
      </c>
      <c r="D3" s="151" t="s">
        <v>39</v>
      </c>
    </row>
    <row r="4" spans="3:21" x14ac:dyDescent="0.3">
      <c r="C4" s="235" t="s">
        <v>40</v>
      </c>
      <c r="D4" s="75">
        <v>0.187</v>
      </c>
      <c r="F4" s="217"/>
      <c r="G4" s="15"/>
      <c r="M4" s="57"/>
      <c r="N4" s="45"/>
      <c r="S4" s="217"/>
      <c r="T4" s="15"/>
      <c r="U4" s="45"/>
    </row>
    <row r="5" spans="3:21" x14ac:dyDescent="0.3">
      <c r="C5" s="235" t="s">
        <v>41</v>
      </c>
      <c r="D5" s="75">
        <v>0.16</v>
      </c>
      <c r="F5" s="217"/>
      <c r="G5" s="15"/>
      <c r="M5" s="57"/>
      <c r="N5" s="45"/>
      <c r="S5" s="217"/>
      <c r="T5" s="15"/>
    </row>
    <row r="6" spans="3:21" x14ac:dyDescent="0.3">
      <c r="C6" s="235" t="s">
        <v>385</v>
      </c>
      <c r="D6" s="75">
        <v>0.114</v>
      </c>
      <c r="F6" s="217"/>
      <c r="G6" s="15"/>
      <c r="M6" s="57"/>
      <c r="N6" s="45"/>
      <c r="S6" s="217"/>
      <c r="T6" s="15"/>
    </row>
    <row r="7" spans="3:21" x14ac:dyDescent="0.3">
      <c r="C7" s="235" t="s">
        <v>386</v>
      </c>
      <c r="D7" s="75">
        <v>7.5999999999999998E-2</v>
      </c>
      <c r="F7" s="217"/>
      <c r="G7" s="15"/>
      <c r="M7" s="57"/>
      <c r="N7" s="45"/>
      <c r="S7" s="217"/>
      <c r="T7" s="15"/>
    </row>
    <row r="8" spans="3:21" x14ac:dyDescent="0.3">
      <c r="C8" s="235" t="s">
        <v>42</v>
      </c>
      <c r="D8" s="75">
        <v>7.1999999999999995E-2</v>
      </c>
      <c r="F8" s="217"/>
      <c r="G8" s="15"/>
      <c r="M8" s="57"/>
      <c r="N8" s="45"/>
      <c r="S8" s="217"/>
      <c r="T8" s="15"/>
    </row>
    <row r="9" spans="3:21" x14ac:dyDescent="0.3">
      <c r="C9" s="235" t="s">
        <v>45</v>
      </c>
      <c r="D9" s="75">
        <v>0.05</v>
      </c>
      <c r="F9" s="217"/>
      <c r="G9" s="15"/>
      <c r="M9" s="57"/>
      <c r="N9" s="45"/>
      <c r="S9" s="217"/>
      <c r="T9" s="15"/>
    </row>
    <row r="10" spans="3:21" x14ac:dyDescent="0.3">
      <c r="C10" s="77" t="s">
        <v>373</v>
      </c>
      <c r="D10" s="75">
        <v>4.5999999999999999E-2</v>
      </c>
      <c r="F10" s="77"/>
      <c r="G10" s="15"/>
      <c r="M10" s="57"/>
      <c r="N10" s="45"/>
      <c r="S10" s="57"/>
      <c r="T10" s="15"/>
    </row>
    <row r="11" spans="3:21" x14ac:dyDescent="0.3">
      <c r="C11" s="235" t="s">
        <v>46</v>
      </c>
      <c r="D11" s="219">
        <v>3.6999999999999998E-2</v>
      </c>
      <c r="F11" s="217"/>
      <c r="G11" s="15"/>
      <c r="M11" s="57"/>
      <c r="N11" s="45"/>
      <c r="S11" s="43"/>
      <c r="T11" s="15"/>
    </row>
    <row r="12" spans="3:21" x14ac:dyDescent="0.3">
      <c r="C12" s="77" t="s">
        <v>372</v>
      </c>
      <c r="D12" s="75">
        <v>3.5000000000000003E-2</v>
      </c>
      <c r="F12" s="77"/>
      <c r="G12" s="15"/>
      <c r="M12" s="57"/>
      <c r="N12" s="45"/>
      <c r="S12" s="217"/>
      <c r="T12" s="15"/>
    </row>
    <row r="13" spans="3:21" x14ac:dyDescent="0.3">
      <c r="C13" s="77" t="s">
        <v>44</v>
      </c>
      <c r="D13" s="75">
        <v>2.9000000000000001E-2</v>
      </c>
      <c r="F13" s="77"/>
      <c r="G13" s="15"/>
      <c r="M13" s="57"/>
      <c r="N13" s="45"/>
      <c r="S13" s="57"/>
      <c r="T13" s="15"/>
    </row>
    <row r="14" spans="3:21" x14ac:dyDescent="0.3">
      <c r="C14" s="235" t="s">
        <v>374</v>
      </c>
      <c r="D14" s="75">
        <v>2.7E-2</v>
      </c>
      <c r="F14" s="217"/>
      <c r="G14" s="15"/>
      <c r="M14" s="57"/>
      <c r="N14" s="45"/>
      <c r="S14" s="43"/>
      <c r="T14" s="15"/>
    </row>
    <row r="15" spans="3:21" x14ac:dyDescent="0.3">
      <c r="C15" s="235" t="s">
        <v>48</v>
      </c>
      <c r="D15" s="75">
        <v>2.5000000000000001E-2</v>
      </c>
      <c r="F15" s="217"/>
      <c r="G15" s="15"/>
      <c r="M15" s="57"/>
      <c r="N15" s="45"/>
      <c r="S15" s="217"/>
      <c r="T15" s="15"/>
    </row>
    <row r="16" spans="3:21" x14ac:dyDescent="0.3">
      <c r="C16" s="235" t="s">
        <v>58</v>
      </c>
      <c r="D16" s="219">
        <v>1.9E-2</v>
      </c>
      <c r="F16" s="217"/>
      <c r="G16" s="15"/>
      <c r="M16" s="57"/>
      <c r="N16" s="45"/>
      <c r="S16" s="217"/>
      <c r="T16" s="15"/>
    </row>
    <row r="17" spans="3:20" x14ac:dyDescent="0.3">
      <c r="C17" s="235" t="s">
        <v>47</v>
      </c>
      <c r="D17" s="75">
        <v>1.9E-2</v>
      </c>
      <c r="F17" s="217"/>
      <c r="G17" s="15"/>
      <c r="M17" s="57"/>
      <c r="N17" s="45"/>
      <c r="S17" s="217"/>
      <c r="T17" s="15"/>
    </row>
    <row r="18" spans="3:20" x14ac:dyDescent="0.3">
      <c r="C18" s="235" t="s">
        <v>388</v>
      </c>
      <c r="D18" s="75">
        <v>1.4999999999999999E-2</v>
      </c>
      <c r="F18" s="217"/>
      <c r="G18" s="15"/>
      <c r="M18" s="57"/>
      <c r="N18" s="45"/>
      <c r="S18" s="217"/>
      <c r="T18" s="15"/>
    </row>
    <row r="19" spans="3:20" x14ac:dyDescent="0.3">
      <c r="C19" s="235" t="s">
        <v>389</v>
      </c>
      <c r="D19" s="75">
        <v>1.2999999999999999E-2</v>
      </c>
      <c r="F19" s="217"/>
      <c r="G19" s="15"/>
      <c r="M19" s="57"/>
      <c r="N19" s="45"/>
      <c r="S19" s="217"/>
      <c r="T19" s="15"/>
    </row>
    <row r="20" spans="3:20" x14ac:dyDescent="0.3">
      <c r="C20" s="235" t="s">
        <v>387</v>
      </c>
      <c r="D20" s="219">
        <v>1.2E-2</v>
      </c>
      <c r="F20" s="217"/>
      <c r="G20" s="15"/>
      <c r="M20" s="57"/>
      <c r="N20" s="45"/>
      <c r="S20" s="43"/>
      <c r="T20" s="15"/>
    </row>
    <row r="21" spans="3:20" x14ac:dyDescent="0.3">
      <c r="C21" s="77" t="s">
        <v>511</v>
      </c>
      <c r="D21" s="75">
        <v>6.0000000000000001E-3</v>
      </c>
      <c r="F21" s="77"/>
      <c r="G21" s="15"/>
      <c r="M21" s="57"/>
      <c r="N21" s="45"/>
      <c r="S21" s="217"/>
      <c r="T21" s="15"/>
    </row>
    <row r="22" spans="3:20" x14ac:dyDescent="0.3">
      <c r="C22" s="77" t="s">
        <v>375</v>
      </c>
      <c r="D22" s="75">
        <v>6.0000000000000001E-3</v>
      </c>
      <c r="F22" s="77"/>
      <c r="G22" s="15"/>
      <c r="M22" s="57"/>
      <c r="N22" s="45"/>
      <c r="S22" s="217"/>
      <c r="T22" s="15"/>
    </row>
    <row r="23" spans="3:20" x14ac:dyDescent="0.3">
      <c r="C23" s="235" t="s">
        <v>379</v>
      </c>
      <c r="D23" s="219">
        <v>5.0000000000000001E-3</v>
      </c>
      <c r="F23" s="217"/>
      <c r="G23" s="15"/>
      <c r="M23" s="57"/>
      <c r="N23" s="45"/>
      <c r="S23" s="43"/>
      <c r="T23" s="15"/>
    </row>
    <row r="24" spans="3:20" x14ac:dyDescent="0.3">
      <c r="C24" s="77" t="s">
        <v>378</v>
      </c>
      <c r="D24" s="219">
        <v>5.0000000000000001E-3</v>
      </c>
      <c r="F24" s="77"/>
      <c r="G24" s="15"/>
      <c r="M24" s="57"/>
      <c r="N24" s="45"/>
      <c r="S24" s="43"/>
      <c r="T24" s="15"/>
    </row>
    <row r="25" spans="3:20" x14ac:dyDescent="0.3">
      <c r="C25" s="77" t="s">
        <v>376</v>
      </c>
      <c r="D25" s="219">
        <v>5.0000000000000001E-3</v>
      </c>
      <c r="F25" s="77"/>
      <c r="G25" s="15"/>
      <c r="M25" s="57"/>
      <c r="N25" s="45"/>
      <c r="S25" s="43"/>
      <c r="T25" s="15"/>
    </row>
    <row r="26" spans="3:20" x14ac:dyDescent="0.3">
      <c r="C26" s="77" t="s">
        <v>437</v>
      </c>
      <c r="D26" s="75">
        <v>4.0000000000000001E-3</v>
      </c>
      <c r="F26" s="77"/>
      <c r="G26" s="15"/>
      <c r="M26" s="57"/>
      <c r="N26" s="45"/>
      <c r="S26" s="43"/>
      <c r="T26" s="15"/>
    </row>
    <row r="27" spans="3:20" x14ac:dyDescent="0.3">
      <c r="C27" s="217" t="s">
        <v>377</v>
      </c>
      <c r="D27" s="75">
        <v>4.0000000000000001E-3</v>
      </c>
      <c r="F27" s="217"/>
      <c r="G27" s="15"/>
      <c r="M27" s="57"/>
      <c r="N27" s="45"/>
      <c r="S27" s="217"/>
      <c r="T27" s="15"/>
    </row>
    <row r="28" spans="3:20" x14ac:dyDescent="0.3">
      <c r="C28" t="s">
        <v>196</v>
      </c>
      <c r="D28" s="75">
        <v>4.0000000000000001E-3</v>
      </c>
      <c r="G28" s="15"/>
      <c r="M28" s="57"/>
      <c r="N28" s="45"/>
      <c r="S28" s="43"/>
      <c r="T28" s="15"/>
    </row>
    <row r="29" spans="3:20" x14ac:dyDescent="0.3">
      <c r="C29" s="217" t="s">
        <v>393</v>
      </c>
      <c r="D29" s="75">
        <v>4.0000000000000001E-3</v>
      </c>
      <c r="F29" s="217"/>
      <c r="G29" s="15"/>
      <c r="M29" s="57"/>
      <c r="N29" s="45"/>
      <c r="S29" s="217"/>
      <c r="T29" s="15"/>
    </row>
    <row r="30" spans="3:20" x14ac:dyDescent="0.3">
      <c r="C30" t="s">
        <v>191</v>
      </c>
      <c r="D30" s="75">
        <v>3.0000000000000001E-3</v>
      </c>
      <c r="G30" s="15"/>
      <c r="M30" s="57"/>
      <c r="N30" s="45"/>
      <c r="S30" s="217"/>
      <c r="T30" s="15"/>
    </row>
    <row r="31" spans="3:20" x14ac:dyDescent="0.3">
      <c r="C31" s="217" t="s">
        <v>380</v>
      </c>
      <c r="D31" s="75">
        <v>3.0000000000000001E-3</v>
      </c>
      <c r="F31" s="217"/>
      <c r="G31" s="15"/>
      <c r="M31" s="57"/>
      <c r="N31" s="45"/>
      <c r="S31" s="43"/>
      <c r="T31" s="15"/>
    </row>
    <row r="32" spans="3:20" x14ac:dyDescent="0.3">
      <c r="C32" s="217" t="s">
        <v>67</v>
      </c>
      <c r="D32" s="75">
        <v>2E-3</v>
      </c>
      <c r="F32" s="217"/>
      <c r="G32" s="15"/>
      <c r="M32" s="57"/>
      <c r="N32" s="45"/>
      <c r="S32" s="217"/>
      <c r="T32" s="15"/>
    </row>
    <row r="33" spans="3:20" x14ac:dyDescent="0.3">
      <c r="C33" s="217" t="s">
        <v>192</v>
      </c>
      <c r="D33" s="75">
        <v>2E-3</v>
      </c>
      <c r="F33" s="217"/>
      <c r="G33" s="15"/>
      <c r="M33" s="57"/>
      <c r="N33" s="45"/>
      <c r="S33" s="217"/>
      <c r="T33" s="15"/>
    </row>
    <row r="34" spans="3:20" x14ac:dyDescent="0.3">
      <c r="C34" s="217" t="s">
        <v>195</v>
      </c>
      <c r="D34" s="75">
        <v>2E-3</v>
      </c>
      <c r="F34" s="217"/>
      <c r="G34" s="15"/>
      <c r="M34" s="57"/>
      <c r="N34" s="45"/>
      <c r="S34" s="217"/>
      <c r="T34" s="15"/>
    </row>
    <row r="35" spans="3:20" x14ac:dyDescent="0.3">
      <c r="C35" s="217" t="s">
        <v>451</v>
      </c>
      <c r="D35" s="75">
        <v>2E-3</v>
      </c>
      <c r="F35" s="217"/>
      <c r="G35" s="15"/>
      <c r="M35" s="57"/>
      <c r="N35" s="45"/>
      <c r="S35" s="217"/>
      <c r="T35" s="15"/>
    </row>
    <row r="36" spans="3:20" x14ac:dyDescent="0.3">
      <c r="C36" s="217" t="s">
        <v>381</v>
      </c>
      <c r="D36" s="75">
        <v>1E-3</v>
      </c>
      <c r="F36" s="217"/>
      <c r="G36" s="15"/>
      <c r="M36" s="57"/>
      <c r="N36" s="45"/>
      <c r="S36" s="217"/>
      <c r="T36" s="15"/>
    </row>
    <row r="37" spans="3:20" x14ac:dyDescent="0.3">
      <c r="C37" t="s">
        <v>438</v>
      </c>
      <c r="D37" s="75">
        <v>1E-3</v>
      </c>
      <c r="G37" s="15"/>
      <c r="M37" s="57"/>
      <c r="N37" s="45"/>
      <c r="S37" s="43"/>
      <c r="T37" s="15"/>
    </row>
    <row r="38" spans="3:20" x14ac:dyDescent="0.3">
      <c r="C38" s="217" t="s">
        <v>439</v>
      </c>
      <c r="D38" s="75">
        <v>1E-3</v>
      </c>
      <c r="F38" s="217"/>
      <c r="G38" s="15"/>
      <c r="M38" s="57"/>
      <c r="N38" s="45"/>
      <c r="S38" s="43"/>
      <c r="T38" s="15"/>
    </row>
    <row r="39" spans="3:20" x14ac:dyDescent="0.3">
      <c r="C39" t="s">
        <v>66</v>
      </c>
      <c r="D39" s="75">
        <v>1E-3</v>
      </c>
      <c r="G39" s="15"/>
      <c r="M39" s="57"/>
      <c r="N39" s="45"/>
      <c r="S39" s="43"/>
      <c r="T39" s="15"/>
    </row>
    <row r="40" spans="3:20" x14ac:dyDescent="0.3">
      <c r="C40" s="217" t="s">
        <v>382</v>
      </c>
      <c r="D40" s="75">
        <v>0</v>
      </c>
      <c r="F40" s="217"/>
      <c r="G40" s="15"/>
      <c r="M40" s="57"/>
      <c r="N40" s="45"/>
      <c r="S40" s="217"/>
      <c r="T40" s="15"/>
    </row>
    <row r="41" spans="3:20" x14ac:dyDescent="0.3">
      <c r="C41" t="s">
        <v>383</v>
      </c>
      <c r="D41" s="75">
        <v>0</v>
      </c>
      <c r="G41" s="15"/>
      <c r="M41" s="57"/>
      <c r="N41" s="45"/>
      <c r="S41" s="57"/>
      <c r="T41" s="15"/>
    </row>
    <row r="42" spans="3:20" x14ac:dyDescent="0.3">
      <c r="C42" s="217" t="s">
        <v>440</v>
      </c>
      <c r="D42" s="75">
        <v>0</v>
      </c>
      <c r="F42" s="217"/>
      <c r="G42" s="15"/>
      <c r="M42" s="57"/>
      <c r="N42" s="45"/>
      <c r="S42" s="217"/>
      <c r="T42" s="15"/>
    </row>
    <row r="43" spans="3:20" x14ac:dyDescent="0.3">
      <c r="C43" t="s">
        <v>51</v>
      </c>
      <c r="D43" s="15">
        <v>1</v>
      </c>
      <c r="G43" s="15"/>
      <c r="M43" s="73"/>
      <c r="N43" s="45"/>
      <c r="S43" s="73"/>
    </row>
    <row r="44" spans="3:20" x14ac:dyDescent="0.3">
      <c r="C44" s="11"/>
      <c r="D44" s="236"/>
      <c r="M44" s="57"/>
      <c r="S44" s="217"/>
    </row>
    <row r="45" spans="3:20" x14ac:dyDescent="0.3">
      <c r="D45" s="75"/>
      <c r="H45" s="57"/>
      <c r="I45" s="57"/>
    </row>
    <row r="46" spans="3:20" x14ac:dyDescent="0.3">
      <c r="D46" s="75"/>
    </row>
    <row r="47" spans="3:20" x14ac:dyDescent="0.3">
      <c r="D47" s="152"/>
    </row>
    <row r="76" spans="16:16" x14ac:dyDescent="0.3">
      <c r="P76" s="43"/>
    </row>
    <row r="77" spans="16:16" x14ac:dyDescent="0.3">
      <c r="P77" s="43"/>
    </row>
    <row r="78" spans="16:16" x14ac:dyDescent="0.3">
      <c r="P78" s="43"/>
    </row>
    <row r="79" spans="16:16" x14ac:dyDescent="0.3">
      <c r="P79" s="43"/>
    </row>
    <row r="80" spans="16:16" x14ac:dyDescent="0.3">
      <c r="P80" s="43"/>
    </row>
    <row r="81" spans="16:16" x14ac:dyDescent="0.3">
      <c r="P81" s="43"/>
    </row>
    <row r="82" spans="16:16" x14ac:dyDescent="0.3">
      <c r="P82" s="43"/>
    </row>
    <row r="83" spans="16:16" x14ac:dyDescent="0.3">
      <c r="P83" s="43"/>
    </row>
    <row r="84" spans="16:16" x14ac:dyDescent="0.3">
      <c r="P84" s="43"/>
    </row>
    <row r="85" spans="16:16" x14ac:dyDescent="0.3">
      <c r="P85" s="43"/>
    </row>
    <row r="86" spans="16:16" x14ac:dyDescent="0.3">
      <c r="P86" s="43"/>
    </row>
    <row r="87" spans="16:16" x14ac:dyDescent="0.3">
      <c r="P87" s="43"/>
    </row>
    <row r="88" spans="16:16" x14ac:dyDescent="0.3">
      <c r="P88" s="43"/>
    </row>
  </sheetData>
  <sortState ref="L4:M43">
    <sortCondition descending="1" ref="M4"/>
  </sortState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D4" sqref="D4:G7"/>
    </sheetView>
  </sheetViews>
  <sheetFormatPr defaultRowHeight="14.4" x14ac:dyDescent="0.3"/>
  <cols>
    <col min="3" max="3" width="20.33203125" customWidth="1"/>
    <col min="4" max="7" width="10.109375" bestFit="1" customWidth="1"/>
  </cols>
  <sheetData>
    <row r="2" spans="3:7" x14ac:dyDescent="0.3">
      <c r="C2" s="9" t="s">
        <v>467</v>
      </c>
    </row>
    <row r="4" spans="3:7" x14ac:dyDescent="0.3">
      <c r="D4" s="251" t="s">
        <v>507</v>
      </c>
      <c r="E4" s="251" t="s">
        <v>508</v>
      </c>
      <c r="F4" s="251" t="s">
        <v>509</v>
      </c>
      <c r="G4" s="251" t="s">
        <v>510</v>
      </c>
    </row>
    <row r="5" spans="3:7" x14ac:dyDescent="0.3">
      <c r="C5" s="2" t="s">
        <v>147</v>
      </c>
      <c r="D5" s="49">
        <v>1125.8136830167032</v>
      </c>
      <c r="E5" s="49">
        <v>1295.3525778419121</v>
      </c>
      <c r="F5" s="49">
        <v>1330.0521089724311</v>
      </c>
      <c r="G5" s="49">
        <v>1475.8333426248862</v>
      </c>
    </row>
    <row r="6" spans="3:7" x14ac:dyDescent="0.3">
      <c r="C6" s="47" t="s">
        <v>145</v>
      </c>
      <c r="D6" s="50">
        <v>897.89419102330851</v>
      </c>
      <c r="E6" s="50">
        <v>1025.5316458929865</v>
      </c>
      <c r="F6" s="50">
        <v>1065.0015082121263</v>
      </c>
      <c r="G6" s="50">
        <v>1201.6168345024614</v>
      </c>
    </row>
    <row r="7" spans="3:7" x14ac:dyDescent="0.3">
      <c r="C7" s="47" t="s">
        <v>146</v>
      </c>
      <c r="D7" s="50">
        <v>1979.8514329950442</v>
      </c>
      <c r="E7" s="50">
        <v>2222.6461963271936</v>
      </c>
      <c r="F7" s="50">
        <v>2253.0189936087108</v>
      </c>
      <c r="G7" s="50">
        <v>2425.3376937737498</v>
      </c>
    </row>
    <row r="9" spans="3:7" x14ac:dyDescent="0.3">
      <c r="C9" s="8" t="s">
        <v>402</v>
      </c>
      <c r="D9" s="8"/>
      <c r="E9" s="8"/>
      <c r="F9" s="8"/>
      <c r="G9" s="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69"/>
  <sheetViews>
    <sheetView topLeftCell="A16" zoomScaleNormal="100" workbookViewId="0">
      <selection activeCell="C36" sqref="C36"/>
    </sheetView>
  </sheetViews>
  <sheetFormatPr defaultRowHeight="14.4" x14ac:dyDescent="0.3"/>
  <cols>
    <col min="3" max="3" width="42.33203125" customWidth="1"/>
    <col min="4" max="4" width="20.5546875" customWidth="1"/>
    <col min="5" max="5" width="19.5546875" bestFit="1" customWidth="1"/>
    <col min="6" max="6" width="20.33203125" customWidth="1"/>
    <col min="10" max="10" width="15.33203125" bestFit="1" customWidth="1"/>
    <col min="11" max="11" width="14.5546875" bestFit="1" customWidth="1"/>
    <col min="12" max="12" width="16.5546875" bestFit="1" customWidth="1"/>
  </cols>
  <sheetData>
    <row r="2" spans="3:12" x14ac:dyDescent="0.3">
      <c r="C2" s="9" t="s">
        <v>491</v>
      </c>
      <c r="D2" s="9"/>
      <c r="E2" s="9"/>
      <c r="F2" s="9"/>
    </row>
    <row r="4" spans="3:12" x14ac:dyDescent="0.3">
      <c r="D4" s="251" t="s">
        <v>51</v>
      </c>
      <c r="E4" s="251" t="s">
        <v>145</v>
      </c>
      <c r="F4" s="251" t="s">
        <v>146</v>
      </c>
    </row>
    <row r="5" spans="3:12" x14ac:dyDescent="0.3">
      <c r="C5" s="11" t="s">
        <v>148</v>
      </c>
      <c r="D5" s="51">
        <v>2201116</v>
      </c>
      <c r="E5" s="51">
        <v>1709246</v>
      </c>
      <c r="F5" s="51">
        <v>491870</v>
      </c>
      <c r="J5" s="57"/>
      <c r="K5" s="57"/>
      <c r="L5" s="57"/>
    </row>
    <row r="6" spans="3:12" x14ac:dyDescent="0.3">
      <c r="C6" t="s">
        <v>133</v>
      </c>
      <c r="D6" s="52">
        <v>1763882</v>
      </c>
      <c r="E6" s="52">
        <v>1370101</v>
      </c>
      <c r="F6" s="52">
        <v>393781</v>
      </c>
      <c r="J6" s="57"/>
      <c r="K6" s="57"/>
      <c r="L6" s="57"/>
    </row>
    <row r="7" spans="3:12" x14ac:dyDescent="0.3">
      <c r="C7" t="s">
        <v>134</v>
      </c>
      <c r="D7" s="52">
        <v>797</v>
      </c>
      <c r="E7" s="52">
        <v>748</v>
      </c>
      <c r="F7" s="52">
        <v>49</v>
      </c>
      <c r="J7" s="57"/>
      <c r="K7" s="57"/>
      <c r="L7" s="57"/>
    </row>
    <row r="8" spans="3:12" x14ac:dyDescent="0.3">
      <c r="C8" t="s">
        <v>135</v>
      </c>
      <c r="D8" s="52">
        <v>522</v>
      </c>
      <c r="E8" s="52">
        <v>73</v>
      </c>
      <c r="F8" s="52">
        <v>449</v>
      </c>
      <c r="J8" s="57"/>
      <c r="K8" s="57"/>
      <c r="L8" s="57"/>
    </row>
    <row r="9" spans="3:12" x14ac:dyDescent="0.3">
      <c r="C9" t="s">
        <v>136</v>
      </c>
      <c r="D9" s="52">
        <v>420</v>
      </c>
      <c r="E9" s="52">
        <v>150</v>
      </c>
      <c r="F9" s="52">
        <v>270</v>
      </c>
      <c r="J9" s="57"/>
      <c r="K9" s="57"/>
      <c r="L9" s="57"/>
    </row>
    <row r="10" spans="3:12" x14ac:dyDescent="0.3">
      <c r="C10" t="s">
        <v>137</v>
      </c>
      <c r="D10" s="52">
        <v>685</v>
      </c>
      <c r="E10" s="52">
        <v>187</v>
      </c>
      <c r="F10" s="52">
        <v>498</v>
      </c>
      <c r="J10" s="57"/>
      <c r="K10" s="57"/>
      <c r="L10" s="57"/>
    </row>
    <row r="11" spans="3:12" x14ac:dyDescent="0.3">
      <c r="C11" t="s">
        <v>138</v>
      </c>
      <c r="D11" s="52">
        <v>495</v>
      </c>
      <c r="E11" s="52">
        <v>267</v>
      </c>
      <c r="F11" s="52">
        <v>228</v>
      </c>
      <c r="J11" s="57"/>
      <c r="K11" s="57"/>
      <c r="L11" s="57"/>
    </row>
    <row r="12" spans="3:12" x14ac:dyDescent="0.3">
      <c r="C12" t="s">
        <v>139</v>
      </c>
      <c r="D12" s="52">
        <v>38537</v>
      </c>
      <c r="E12" s="52">
        <v>28281</v>
      </c>
      <c r="F12" s="52">
        <v>10256</v>
      </c>
      <c r="J12" s="57"/>
      <c r="K12" s="57"/>
      <c r="L12" s="57"/>
    </row>
    <row r="13" spans="3:12" x14ac:dyDescent="0.3">
      <c r="C13" t="s">
        <v>140</v>
      </c>
      <c r="D13" s="52">
        <v>963</v>
      </c>
      <c r="E13" s="52">
        <v>351</v>
      </c>
      <c r="F13" s="52">
        <v>612</v>
      </c>
      <c r="J13" s="57"/>
      <c r="K13" s="57"/>
      <c r="L13" s="57"/>
    </row>
    <row r="14" spans="3:12" x14ac:dyDescent="0.3">
      <c r="C14" t="s">
        <v>141</v>
      </c>
      <c r="D14" s="52">
        <v>1565</v>
      </c>
      <c r="E14" s="52">
        <v>1113</v>
      </c>
      <c r="F14" s="52">
        <v>452</v>
      </c>
      <c r="J14" s="57"/>
      <c r="K14" s="57"/>
      <c r="L14" s="57"/>
    </row>
    <row r="15" spans="3:12" x14ac:dyDescent="0.3">
      <c r="C15" t="s">
        <v>142</v>
      </c>
      <c r="D15" s="52">
        <v>20714</v>
      </c>
      <c r="E15" s="52">
        <v>15449</v>
      </c>
      <c r="F15" s="52">
        <v>5265</v>
      </c>
      <c r="J15" s="57"/>
      <c r="K15" s="57"/>
      <c r="L15" s="57"/>
    </row>
    <row r="16" spans="3:12" x14ac:dyDescent="0.3">
      <c r="C16" t="s">
        <v>143</v>
      </c>
      <c r="D16" s="52">
        <v>13405</v>
      </c>
      <c r="E16" s="52">
        <v>10239</v>
      </c>
      <c r="F16" s="52">
        <v>3166</v>
      </c>
      <c r="J16" s="57"/>
      <c r="K16" s="57"/>
      <c r="L16" s="57"/>
    </row>
    <row r="17" spans="3:12" x14ac:dyDescent="0.3">
      <c r="C17" t="s">
        <v>144</v>
      </c>
      <c r="D17" s="52">
        <v>359131</v>
      </c>
      <c r="E17" s="52">
        <v>282287</v>
      </c>
      <c r="F17" s="52">
        <v>76844</v>
      </c>
      <c r="J17" s="57"/>
      <c r="K17" s="57"/>
      <c r="L17" s="57"/>
    </row>
    <row r="18" spans="3:12" x14ac:dyDescent="0.3">
      <c r="C18" s="11" t="s">
        <v>149</v>
      </c>
      <c r="D18" s="51">
        <v>2691388225</v>
      </c>
      <c r="E18" s="51">
        <v>1700276806</v>
      </c>
      <c r="F18" s="51">
        <v>991111419</v>
      </c>
      <c r="J18" s="57"/>
      <c r="K18" s="57"/>
      <c r="L18" s="57"/>
    </row>
    <row r="19" spans="3:12" x14ac:dyDescent="0.3">
      <c r="C19" t="s">
        <v>150</v>
      </c>
      <c r="D19" s="52">
        <v>2482696259</v>
      </c>
      <c r="E19" s="52">
        <v>1561658032</v>
      </c>
      <c r="F19" s="52">
        <v>921038227</v>
      </c>
      <c r="J19" s="57"/>
      <c r="K19" s="57"/>
      <c r="L19" s="57"/>
    </row>
    <row r="20" spans="3:12" x14ac:dyDescent="0.3">
      <c r="C20" t="s">
        <v>151</v>
      </c>
      <c r="D20" s="52">
        <v>839884</v>
      </c>
      <c r="E20" s="52">
        <v>777290</v>
      </c>
      <c r="F20" s="52">
        <v>62594</v>
      </c>
      <c r="J20" s="57"/>
      <c r="K20" s="57"/>
      <c r="L20" s="57"/>
    </row>
    <row r="21" spans="3:12" x14ac:dyDescent="0.3">
      <c r="C21" t="s">
        <v>152</v>
      </c>
      <c r="D21" s="52">
        <v>1240152</v>
      </c>
      <c r="E21" s="52">
        <v>41819</v>
      </c>
      <c r="F21" s="52">
        <v>1198333</v>
      </c>
      <c r="J21" s="57"/>
      <c r="K21" s="57"/>
      <c r="L21" s="57"/>
    </row>
    <row r="22" spans="3:12" x14ac:dyDescent="0.3">
      <c r="C22" t="s">
        <v>153</v>
      </c>
      <c r="D22" s="52">
        <v>576917</v>
      </c>
      <c r="E22" s="52">
        <v>94813</v>
      </c>
      <c r="F22" s="52">
        <v>482104.00000000006</v>
      </c>
      <c r="J22" s="57"/>
      <c r="K22" s="57"/>
      <c r="L22" s="57"/>
    </row>
    <row r="23" spans="3:12" x14ac:dyDescent="0.3">
      <c r="C23" t="s">
        <v>154</v>
      </c>
      <c r="D23" s="52">
        <v>1024167</v>
      </c>
      <c r="E23" s="52">
        <v>104739</v>
      </c>
      <c r="F23" s="52">
        <v>919428</v>
      </c>
      <c r="J23" s="57"/>
      <c r="K23" s="57"/>
      <c r="L23" s="57"/>
    </row>
    <row r="24" spans="3:12" x14ac:dyDescent="0.3">
      <c r="C24" t="s">
        <v>155</v>
      </c>
      <c r="D24" s="52">
        <v>586839</v>
      </c>
      <c r="E24" s="52">
        <v>204086</v>
      </c>
      <c r="F24" s="52">
        <v>382753</v>
      </c>
      <c r="J24" s="57"/>
      <c r="K24" s="57"/>
      <c r="L24" s="57"/>
    </row>
    <row r="25" spans="3:12" x14ac:dyDescent="0.3">
      <c r="C25" t="s">
        <v>156</v>
      </c>
      <c r="D25" s="52">
        <v>34833170</v>
      </c>
      <c r="E25" s="52">
        <v>23119873</v>
      </c>
      <c r="F25" s="52">
        <v>11713297</v>
      </c>
      <c r="J25" s="57"/>
      <c r="K25" s="57"/>
      <c r="L25" s="57"/>
    </row>
    <row r="26" spans="3:12" x14ac:dyDescent="0.3">
      <c r="C26" t="s">
        <v>157</v>
      </c>
      <c r="D26" s="52">
        <v>649500</v>
      </c>
      <c r="E26" s="52">
        <v>357167</v>
      </c>
      <c r="F26" s="52">
        <v>292333</v>
      </c>
      <c r="J26" s="57"/>
      <c r="K26" s="57"/>
      <c r="L26" s="57"/>
    </row>
    <row r="27" spans="3:12" x14ac:dyDescent="0.3">
      <c r="C27" t="s">
        <v>158</v>
      </c>
      <c r="D27" s="52">
        <v>1394878</v>
      </c>
      <c r="E27" s="52">
        <v>1067523</v>
      </c>
      <c r="F27" s="52">
        <v>327355</v>
      </c>
      <c r="J27" s="57"/>
      <c r="K27" s="57"/>
      <c r="L27" s="57"/>
    </row>
    <row r="28" spans="3:12" x14ac:dyDescent="0.3">
      <c r="C28" t="s">
        <v>159</v>
      </c>
      <c r="D28" s="52">
        <v>15010733</v>
      </c>
      <c r="E28" s="52">
        <v>11004639</v>
      </c>
      <c r="F28" s="52">
        <v>4006094</v>
      </c>
      <c r="J28" s="57"/>
      <c r="K28" s="57"/>
      <c r="L28" s="57"/>
    </row>
    <row r="29" spans="3:12" x14ac:dyDescent="0.3">
      <c r="C29" t="s">
        <v>160</v>
      </c>
      <c r="D29" s="52">
        <v>7710744</v>
      </c>
      <c r="E29" s="52">
        <v>5478290</v>
      </c>
      <c r="F29" s="52">
        <v>2232454</v>
      </c>
      <c r="J29" s="57"/>
      <c r="K29" s="57"/>
      <c r="L29" s="57"/>
    </row>
    <row r="30" spans="3:12" x14ac:dyDescent="0.3">
      <c r="C30" t="s">
        <v>161</v>
      </c>
      <c r="D30" s="52">
        <v>144824982</v>
      </c>
      <c r="E30" s="52">
        <v>96368535</v>
      </c>
      <c r="F30" s="52">
        <v>48456447</v>
      </c>
      <c r="J30" s="57"/>
      <c r="K30" s="57"/>
      <c r="L30" s="57"/>
    </row>
    <row r="31" spans="3:12" x14ac:dyDescent="0.3">
      <c r="C31" t="s">
        <v>162</v>
      </c>
      <c r="D31" s="52">
        <v>1407.5183368275202</v>
      </c>
      <c r="E31" s="52">
        <v>1139.8123437615184</v>
      </c>
      <c r="F31" s="52">
        <v>2338.9605567561666</v>
      </c>
      <c r="J31" s="57"/>
      <c r="K31" s="57"/>
      <c r="L31" s="57"/>
    </row>
    <row r="32" spans="3:12" x14ac:dyDescent="0.3">
      <c r="C32" t="s">
        <v>163</v>
      </c>
      <c r="D32" s="52">
        <v>1807.777979604017</v>
      </c>
      <c r="E32" s="52">
        <v>1635.0109967822921</v>
      </c>
      <c r="F32" s="52">
        <v>2284.184282371295</v>
      </c>
      <c r="J32" s="57"/>
      <c r="K32" s="57"/>
      <c r="L32" s="57"/>
    </row>
    <row r="33" spans="3:12" x14ac:dyDescent="0.3">
      <c r="C33" t="s">
        <v>164</v>
      </c>
      <c r="D33" s="52">
        <v>4839.1806443888163</v>
      </c>
      <c r="E33" s="52">
        <v>4096.6194688384512</v>
      </c>
      <c r="F33" s="52">
        <v>7566.9845921607412</v>
      </c>
      <c r="J33" s="57"/>
      <c r="K33" s="57"/>
      <c r="L33" s="57"/>
    </row>
    <row r="34" spans="3:12" x14ac:dyDescent="0.3">
      <c r="C34" t="s">
        <v>165</v>
      </c>
      <c r="D34" s="52">
        <v>1823639.6666666665</v>
      </c>
      <c r="E34" s="52">
        <v>1414990.8333333333</v>
      </c>
      <c r="F34" s="52">
        <v>408648.83333333331</v>
      </c>
      <c r="J34" s="57"/>
      <c r="K34" s="57"/>
      <c r="L34" s="57"/>
    </row>
    <row r="35" spans="3:12" x14ac:dyDescent="0.3">
      <c r="C35" t="s">
        <v>166</v>
      </c>
      <c r="D35" s="52">
        <v>1475.8333426248864</v>
      </c>
      <c r="E35" s="52">
        <v>1201.6168345024614</v>
      </c>
      <c r="F35" s="52">
        <v>2425.3376937737498</v>
      </c>
      <c r="J35" s="57"/>
      <c r="K35" s="57"/>
      <c r="L35" s="57"/>
    </row>
    <row r="36" spans="3:12" x14ac:dyDescent="0.3">
      <c r="C36" s="59" t="s">
        <v>515</v>
      </c>
    </row>
    <row r="40" spans="3:12" x14ac:dyDescent="0.3">
      <c r="C40" s="11"/>
      <c r="D40" s="53"/>
      <c r="E40" s="54"/>
      <c r="F40" s="54"/>
    </row>
    <row r="41" spans="3:12" x14ac:dyDescent="0.3">
      <c r="D41" s="55"/>
      <c r="E41" s="56"/>
      <c r="F41" s="56"/>
    </row>
    <row r="42" spans="3:12" x14ac:dyDescent="0.3">
      <c r="D42" s="55"/>
      <c r="E42" s="56"/>
      <c r="F42" s="56"/>
    </row>
    <row r="43" spans="3:12" x14ac:dyDescent="0.3">
      <c r="D43" s="55"/>
      <c r="E43" s="56"/>
      <c r="F43" s="56"/>
    </row>
    <row r="44" spans="3:12" x14ac:dyDescent="0.3">
      <c r="D44" s="55"/>
      <c r="E44" s="56"/>
      <c r="F44" s="56"/>
    </row>
    <row r="45" spans="3:12" x14ac:dyDescent="0.3">
      <c r="D45" s="55"/>
      <c r="E45" s="56"/>
      <c r="F45" s="56"/>
    </row>
    <row r="46" spans="3:12" x14ac:dyDescent="0.3">
      <c r="D46" s="55"/>
      <c r="E46" s="56"/>
      <c r="F46" s="56"/>
    </row>
    <row r="47" spans="3:12" x14ac:dyDescent="0.3">
      <c r="D47" s="55"/>
      <c r="E47" s="56"/>
      <c r="F47" s="56"/>
    </row>
    <row r="48" spans="3:12" x14ac:dyDescent="0.3">
      <c r="D48" s="55"/>
      <c r="E48" s="56"/>
      <c r="F48" s="56"/>
    </row>
    <row r="49" spans="3:6" x14ac:dyDescent="0.3">
      <c r="D49" s="55"/>
      <c r="E49" s="56"/>
      <c r="F49" s="56"/>
    </row>
    <row r="50" spans="3:6" x14ac:dyDescent="0.3">
      <c r="D50" s="55"/>
      <c r="E50" s="56"/>
      <c r="F50" s="56"/>
    </row>
    <row r="51" spans="3:6" x14ac:dyDescent="0.3">
      <c r="D51" s="55"/>
      <c r="E51" s="56"/>
      <c r="F51" s="56"/>
    </row>
    <row r="52" spans="3:6" x14ac:dyDescent="0.3">
      <c r="D52" s="55"/>
      <c r="E52" s="56"/>
      <c r="F52" s="56"/>
    </row>
    <row r="53" spans="3:6" x14ac:dyDescent="0.3">
      <c r="C53" s="11"/>
      <c r="D53" s="53"/>
      <c r="E53" s="54"/>
      <c r="F53" s="54"/>
    </row>
    <row r="54" spans="3:6" x14ac:dyDescent="0.3">
      <c r="D54" s="55"/>
      <c r="E54" s="56"/>
      <c r="F54" s="56"/>
    </row>
    <row r="55" spans="3:6" x14ac:dyDescent="0.3">
      <c r="D55" s="55"/>
      <c r="E55" s="56"/>
      <c r="F55" s="56"/>
    </row>
    <row r="56" spans="3:6" x14ac:dyDescent="0.3">
      <c r="D56" s="55"/>
      <c r="E56" s="56"/>
      <c r="F56" s="56"/>
    </row>
    <row r="57" spans="3:6" x14ac:dyDescent="0.3">
      <c r="D57" s="55"/>
      <c r="E57" s="56"/>
      <c r="F57" s="56"/>
    </row>
    <row r="58" spans="3:6" x14ac:dyDescent="0.3">
      <c r="D58" s="55"/>
      <c r="E58" s="56"/>
      <c r="F58" s="56"/>
    </row>
    <row r="59" spans="3:6" x14ac:dyDescent="0.3">
      <c r="D59" s="55"/>
      <c r="E59" s="56"/>
      <c r="F59" s="56"/>
    </row>
    <row r="60" spans="3:6" x14ac:dyDescent="0.3">
      <c r="D60" s="55"/>
      <c r="E60" s="56"/>
      <c r="F60" s="56"/>
    </row>
    <row r="61" spans="3:6" x14ac:dyDescent="0.3">
      <c r="D61" s="55"/>
      <c r="E61" s="56"/>
      <c r="F61" s="56"/>
    </row>
    <row r="62" spans="3:6" x14ac:dyDescent="0.3">
      <c r="D62" s="55"/>
      <c r="E62" s="56"/>
      <c r="F62" s="56"/>
    </row>
    <row r="63" spans="3:6" x14ac:dyDescent="0.3">
      <c r="D63" s="55"/>
      <c r="E63" s="56"/>
      <c r="F63" s="56"/>
    </row>
    <row r="64" spans="3:6" x14ac:dyDescent="0.3">
      <c r="D64" s="55"/>
      <c r="E64" s="56"/>
      <c r="F64" s="56"/>
    </row>
    <row r="65" spans="4:6" x14ac:dyDescent="0.3">
      <c r="D65" s="55"/>
      <c r="E65" s="56"/>
      <c r="F65" s="56"/>
    </row>
    <row r="66" spans="4:6" x14ac:dyDescent="0.3">
      <c r="D66" s="55"/>
      <c r="E66" s="56"/>
      <c r="F66" s="56"/>
    </row>
    <row r="67" spans="4:6" x14ac:dyDescent="0.3">
      <c r="D67" s="55"/>
      <c r="E67" s="55"/>
      <c r="F67" s="55"/>
    </row>
    <row r="68" spans="4:6" x14ac:dyDescent="0.3">
      <c r="D68" s="57"/>
      <c r="E68" s="57"/>
      <c r="F68" s="57"/>
    </row>
    <row r="69" spans="4:6" x14ac:dyDescent="0.3">
      <c r="D69" s="57"/>
      <c r="E69" s="58"/>
      <c r="F69" s="57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D4" sqref="D4:G7"/>
    </sheetView>
  </sheetViews>
  <sheetFormatPr defaultRowHeight="14.4" x14ac:dyDescent="0.3"/>
  <cols>
    <col min="3" max="3" width="18.5546875" customWidth="1"/>
    <col min="4" max="4" width="16" customWidth="1"/>
    <col min="5" max="5" width="15.109375" customWidth="1"/>
    <col min="6" max="6" width="14.5546875" customWidth="1"/>
    <col min="7" max="7" width="17.33203125" bestFit="1" customWidth="1"/>
  </cols>
  <sheetData>
    <row r="2" spans="3:7" x14ac:dyDescent="0.3">
      <c r="C2" s="60" t="s">
        <v>167</v>
      </c>
    </row>
    <row r="4" spans="3:7" x14ac:dyDescent="0.3">
      <c r="D4" s="251" t="s">
        <v>507</v>
      </c>
      <c r="E4" s="251" t="s">
        <v>508</v>
      </c>
      <c r="F4" s="251" t="s">
        <v>509</v>
      </c>
      <c r="G4" s="251" t="s">
        <v>510</v>
      </c>
    </row>
    <row r="5" spans="3:7" x14ac:dyDescent="0.3">
      <c r="C5" s="11" t="s">
        <v>168</v>
      </c>
      <c r="D5" s="4">
        <v>160892179</v>
      </c>
      <c r="E5" s="4">
        <v>110151795</v>
      </c>
      <c r="F5" s="4">
        <v>142762515</v>
      </c>
      <c r="G5" s="4">
        <v>208965909</v>
      </c>
    </row>
    <row r="6" spans="3:7" x14ac:dyDescent="0.3">
      <c r="C6" s="11" t="s">
        <v>169</v>
      </c>
      <c r="D6" s="4">
        <v>70870608</v>
      </c>
      <c r="E6" s="4">
        <v>57345983</v>
      </c>
      <c r="F6" s="4">
        <v>70270378</v>
      </c>
      <c r="G6" s="4">
        <v>92969658</v>
      </c>
    </row>
    <row r="7" spans="3:7" x14ac:dyDescent="0.3">
      <c r="C7" s="11" t="s">
        <v>170</v>
      </c>
      <c r="D7" s="17">
        <v>231762787</v>
      </c>
      <c r="E7" s="17">
        <v>167497778</v>
      </c>
      <c r="F7" s="17">
        <v>213032893</v>
      </c>
      <c r="G7" s="17">
        <v>301935567</v>
      </c>
    </row>
    <row r="9" spans="3:7" x14ac:dyDescent="0.3">
      <c r="C9" s="8" t="s">
        <v>171</v>
      </c>
      <c r="D9" s="8"/>
      <c r="E9" s="8"/>
      <c r="F9" s="8"/>
      <c r="G9" s="8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D4" sqref="D4:G7"/>
    </sheetView>
  </sheetViews>
  <sheetFormatPr defaultRowHeight="14.4" x14ac:dyDescent="0.3"/>
  <cols>
    <col min="3" max="3" width="21" customWidth="1"/>
    <col min="4" max="7" width="14.33203125" bestFit="1" customWidth="1"/>
  </cols>
  <sheetData>
    <row r="2" spans="3:7" x14ac:dyDescent="0.3">
      <c r="C2" s="60" t="s">
        <v>172</v>
      </c>
    </row>
    <row r="4" spans="3:7" x14ac:dyDescent="0.3">
      <c r="D4" s="251" t="s">
        <v>507</v>
      </c>
      <c r="E4" s="251" t="s">
        <v>508</v>
      </c>
      <c r="F4" s="251" t="s">
        <v>509</v>
      </c>
      <c r="G4" s="251" t="s">
        <v>510</v>
      </c>
    </row>
    <row r="5" spans="3:7" x14ac:dyDescent="0.3">
      <c r="C5" s="11" t="s">
        <v>168</v>
      </c>
      <c r="D5" s="4">
        <v>565095086</v>
      </c>
      <c r="E5" s="4">
        <v>612747668</v>
      </c>
      <c r="F5" s="4">
        <v>726166923</v>
      </c>
      <c r="G5" s="4">
        <v>829962852</v>
      </c>
    </row>
    <row r="6" spans="3:7" x14ac:dyDescent="0.3">
      <c r="C6" s="11" t="s">
        <v>169</v>
      </c>
      <c r="D6" s="4">
        <v>279909442</v>
      </c>
      <c r="E6" s="4">
        <v>332645202</v>
      </c>
      <c r="F6" s="4">
        <v>396049661</v>
      </c>
      <c r="G6" s="4">
        <v>476528794</v>
      </c>
    </row>
    <row r="7" spans="3:7" x14ac:dyDescent="0.3">
      <c r="C7" s="11" t="s">
        <v>170</v>
      </c>
      <c r="D7" s="17">
        <v>845004528</v>
      </c>
      <c r="E7" s="17">
        <v>945392870</v>
      </c>
      <c r="F7" s="17">
        <v>1122216584</v>
      </c>
      <c r="G7" s="17">
        <v>1306491646</v>
      </c>
    </row>
    <row r="9" spans="3:7" x14ac:dyDescent="0.3">
      <c r="C9" s="8" t="s">
        <v>171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0"/>
  <sheetViews>
    <sheetView workbookViewId="0">
      <selection activeCell="D5" sqref="D5:G7"/>
    </sheetView>
  </sheetViews>
  <sheetFormatPr defaultRowHeight="14.4" x14ac:dyDescent="0.3"/>
  <cols>
    <col min="3" max="3" width="19.88671875" customWidth="1"/>
    <col min="4" max="7" width="12.5546875" bestFit="1" customWidth="1"/>
  </cols>
  <sheetData>
    <row r="3" spans="3:7" x14ac:dyDescent="0.3">
      <c r="C3" s="60" t="s">
        <v>173</v>
      </c>
    </row>
    <row r="5" spans="3:7" x14ac:dyDescent="0.3">
      <c r="D5" s="251" t="s">
        <v>507</v>
      </c>
      <c r="E5" s="251" t="s">
        <v>508</v>
      </c>
      <c r="F5" s="251" t="s">
        <v>509</v>
      </c>
      <c r="G5" s="251" t="s">
        <v>510</v>
      </c>
    </row>
    <row r="6" spans="3:7" x14ac:dyDescent="0.3">
      <c r="C6" s="11" t="s">
        <v>173</v>
      </c>
      <c r="D6" s="4">
        <v>231762787</v>
      </c>
      <c r="E6" s="4">
        <v>167497778</v>
      </c>
      <c r="F6" s="4">
        <v>213032893</v>
      </c>
      <c r="G6" s="4">
        <v>301935567</v>
      </c>
    </row>
    <row r="7" spans="3:7" x14ac:dyDescent="0.3">
      <c r="C7" s="11" t="s">
        <v>174</v>
      </c>
      <c r="D7" s="4">
        <v>3401</v>
      </c>
      <c r="E7" s="4">
        <v>3423</v>
      </c>
      <c r="F7" s="4">
        <v>4013</v>
      </c>
      <c r="G7" s="4">
        <v>5179</v>
      </c>
    </row>
    <row r="8" spans="3:7" x14ac:dyDescent="0.3">
      <c r="C8" s="11"/>
      <c r="D8" s="17"/>
      <c r="E8" s="17"/>
      <c r="F8" s="17"/>
      <c r="G8" s="17"/>
    </row>
    <row r="10" spans="3:7" x14ac:dyDescent="0.3">
      <c r="C10" s="8" t="s">
        <v>171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D4" sqref="D4:G6"/>
    </sheetView>
  </sheetViews>
  <sheetFormatPr defaultRowHeight="14.4" x14ac:dyDescent="0.3"/>
  <cols>
    <col min="3" max="3" width="15.5546875" customWidth="1"/>
    <col min="4" max="7" width="14.33203125" bestFit="1" customWidth="1"/>
  </cols>
  <sheetData>
    <row r="2" spans="3:7" x14ac:dyDescent="0.3">
      <c r="C2" s="60" t="s">
        <v>175</v>
      </c>
    </row>
    <row r="4" spans="3:7" x14ac:dyDescent="0.3">
      <c r="D4" s="251" t="s">
        <v>507</v>
      </c>
      <c r="E4" s="251" t="s">
        <v>508</v>
      </c>
      <c r="F4" s="251" t="s">
        <v>509</v>
      </c>
      <c r="G4" s="251" t="s">
        <v>510</v>
      </c>
    </row>
    <row r="5" spans="3:7" x14ac:dyDescent="0.3">
      <c r="C5" s="11" t="s">
        <v>175</v>
      </c>
      <c r="D5" s="4">
        <v>845004528</v>
      </c>
      <c r="E5" s="4">
        <v>945392870</v>
      </c>
      <c r="F5" s="4">
        <v>1122216584</v>
      </c>
      <c r="G5" s="4">
        <v>1306491646</v>
      </c>
    </row>
    <row r="6" spans="3:7" x14ac:dyDescent="0.3">
      <c r="C6" s="11" t="s">
        <v>174</v>
      </c>
      <c r="D6" s="4">
        <v>103906</v>
      </c>
      <c r="E6" s="4">
        <v>110918</v>
      </c>
      <c r="F6" s="4">
        <v>126540</v>
      </c>
      <c r="G6" s="4">
        <v>130139</v>
      </c>
    </row>
    <row r="7" spans="3:7" x14ac:dyDescent="0.3">
      <c r="C7" s="11"/>
      <c r="D7" s="17"/>
      <c r="E7" s="17"/>
      <c r="F7" s="17"/>
      <c r="G7" s="17"/>
    </row>
    <row r="9" spans="3:7" x14ac:dyDescent="0.3">
      <c r="C9" s="8" t="s">
        <v>171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D4" sqref="D4:G7"/>
    </sheetView>
  </sheetViews>
  <sheetFormatPr defaultRowHeight="14.4" x14ac:dyDescent="0.3"/>
  <cols>
    <col min="3" max="3" width="20.44140625" customWidth="1"/>
    <col min="4" max="7" width="10.109375" bestFit="1" customWidth="1"/>
  </cols>
  <sheetData>
    <row r="2" spans="3:7" x14ac:dyDescent="0.3">
      <c r="C2" s="60" t="s">
        <v>176</v>
      </c>
    </row>
    <row r="4" spans="3:7" x14ac:dyDescent="0.3">
      <c r="D4" s="251" t="s">
        <v>507</v>
      </c>
      <c r="E4" s="251" t="s">
        <v>508</v>
      </c>
      <c r="F4" s="251" t="s">
        <v>509</v>
      </c>
      <c r="G4" s="251" t="s">
        <v>510</v>
      </c>
    </row>
    <row r="5" spans="3:7" x14ac:dyDescent="0.3">
      <c r="C5" s="11" t="s">
        <v>177</v>
      </c>
      <c r="D5" s="4">
        <v>69022.813813813817</v>
      </c>
      <c r="E5" s="4">
        <v>48101.220524017466</v>
      </c>
      <c r="F5" s="4">
        <v>50750.982936366869</v>
      </c>
      <c r="G5" s="4">
        <v>57566.366115702476</v>
      </c>
    </row>
    <row r="6" spans="3:7" x14ac:dyDescent="0.3">
      <c r="C6" s="11" t="s">
        <v>178</v>
      </c>
      <c r="D6" s="4">
        <v>66234.213084112154</v>
      </c>
      <c r="E6" s="4">
        <v>50614.283318623122</v>
      </c>
      <c r="F6" s="4">
        <v>58558.648333333331</v>
      </c>
      <c r="G6" s="4">
        <v>60019.146546158809</v>
      </c>
    </row>
    <row r="7" spans="3:7" x14ac:dyDescent="0.3">
      <c r="C7" s="11" t="s">
        <v>179</v>
      </c>
      <c r="D7" s="17">
        <v>68145.482799176709</v>
      </c>
      <c r="E7" s="17">
        <v>48933.034764826174</v>
      </c>
      <c r="F7" s="17">
        <v>53085.694742088213</v>
      </c>
      <c r="G7" s="17">
        <v>58299.974319366673</v>
      </c>
    </row>
    <row r="9" spans="3:7" x14ac:dyDescent="0.3">
      <c r="C9" s="8" t="s">
        <v>171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D4" sqref="D4:G7"/>
    </sheetView>
  </sheetViews>
  <sheetFormatPr defaultRowHeight="14.4" x14ac:dyDescent="0.3"/>
  <cols>
    <col min="3" max="3" width="21" customWidth="1"/>
    <col min="4" max="7" width="10.109375" bestFit="1" customWidth="1"/>
  </cols>
  <sheetData>
    <row r="2" spans="3:7" x14ac:dyDescent="0.3">
      <c r="C2" s="60" t="s">
        <v>180</v>
      </c>
    </row>
    <row r="4" spans="3:7" x14ac:dyDescent="0.3">
      <c r="D4" s="251" t="s">
        <v>507</v>
      </c>
      <c r="E4" s="251" t="s">
        <v>508</v>
      </c>
      <c r="F4" s="251" t="s">
        <v>509</v>
      </c>
      <c r="G4" s="251" t="s">
        <v>510</v>
      </c>
    </row>
    <row r="5" spans="3:7" x14ac:dyDescent="0.3">
      <c r="C5" s="11" t="s">
        <v>177</v>
      </c>
      <c r="D5" s="4">
        <v>8003.2728019487877</v>
      </c>
      <c r="E5" s="4">
        <v>8103.3057116785903</v>
      </c>
      <c r="F5" s="4">
        <v>8145.2678907932523</v>
      </c>
      <c r="G5" s="4">
        <v>9320.9219365924328</v>
      </c>
    </row>
    <row r="6" spans="3:7" x14ac:dyDescent="0.3">
      <c r="C6" s="11" t="s">
        <v>178</v>
      </c>
      <c r="D6" s="4">
        <v>8406.1938254549823</v>
      </c>
      <c r="E6" s="4">
        <v>9423.1098835727025</v>
      </c>
      <c r="F6" s="4">
        <v>10592.961939659785</v>
      </c>
      <c r="G6" s="4">
        <v>11595.503065991825</v>
      </c>
    </row>
    <row r="7" spans="3:7" x14ac:dyDescent="0.3">
      <c r="C7" s="11" t="s">
        <v>179</v>
      </c>
      <c r="D7" s="17">
        <v>8132.3939714742173</v>
      </c>
      <c r="E7" s="17">
        <v>8523.3494112767985</v>
      </c>
      <c r="F7" s="17">
        <v>8868.4730836099261</v>
      </c>
      <c r="G7" s="17">
        <v>10039.201515302868</v>
      </c>
    </row>
    <row r="9" spans="3:7" x14ac:dyDescent="0.3">
      <c r="C9" s="8" t="s">
        <v>171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0"/>
  <sheetViews>
    <sheetView workbookViewId="0">
      <selection activeCell="D5" sqref="D5:G8"/>
    </sheetView>
  </sheetViews>
  <sheetFormatPr defaultRowHeight="14.4" x14ac:dyDescent="0.3"/>
  <cols>
    <col min="4" max="7" width="13.88671875" bestFit="1" customWidth="1"/>
  </cols>
  <sheetData>
    <row r="3" spans="3:7" x14ac:dyDescent="0.3">
      <c r="C3" s="60" t="s">
        <v>468</v>
      </c>
    </row>
    <row r="5" spans="3:7" x14ac:dyDescent="0.3">
      <c r="D5" s="251" t="s">
        <v>507</v>
      </c>
      <c r="E5" s="251" t="s">
        <v>508</v>
      </c>
      <c r="F5" s="251" t="s">
        <v>509</v>
      </c>
      <c r="G5" s="251" t="s">
        <v>510</v>
      </c>
    </row>
    <row r="6" spans="3:7" x14ac:dyDescent="0.3">
      <c r="C6" s="11" t="s">
        <v>370</v>
      </c>
      <c r="D6" s="4">
        <v>2507546812</v>
      </c>
      <c r="E6" s="4">
        <v>2796916535</v>
      </c>
      <c r="F6" s="4">
        <v>4049597354</v>
      </c>
      <c r="G6" s="4">
        <v>5126585952</v>
      </c>
    </row>
    <row r="7" spans="3:7" x14ac:dyDescent="0.3">
      <c r="C7" s="11" t="s">
        <v>371</v>
      </c>
      <c r="D7" s="4">
        <v>2982895999</v>
      </c>
      <c r="E7" s="4">
        <v>2719936557</v>
      </c>
      <c r="F7" s="4">
        <v>4265209482</v>
      </c>
      <c r="G7" s="4">
        <v>5580792200</v>
      </c>
    </row>
    <row r="8" spans="3:7" x14ac:dyDescent="0.3">
      <c r="C8" s="11" t="s">
        <v>51</v>
      </c>
      <c r="D8" s="17">
        <v>5490442811</v>
      </c>
      <c r="E8" s="17">
        <v>5126013464</v>
      </c>
      <c r="F8" s="17">
        <v>8314806836</v>
      </c>
      <c r="G8" s="17">
        <v>10707378152</v>
      </c>
    </row>
    <row r="10" spans="3:7" x14ac:dyDescent="0.3">
      <c r="C10" s="8" t="s">
        <v>171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2"/>
  <sheetViews>
    <sheetView workbookViewId="0">
      <selection activeCell="C6" sqref="C6:G9"/>
    </sheetView>
  </sheetViews>
  <sheetFormatPr defaultRowHeight="14.4" x14ac:dyDescent="0.3"/>
  <cols>
    <col min="3" max="3" width="17.5546875" customWidth="1"/>
    <col min="4" max="4" width="22" customWidth="1"/>
    <col min="5" max="5" width="24.109375" customWidth="1"/>
    <col min="6" max="6" width="24.6640625" bestFit="1" customWidth="1"/>
    <col min="7" max="7" width="28.44140625" bestFit="1" customWidth="1"/>
  </cols>
  <sheetData>
    <row r="3" spans="3:7" x14ac:dyDescent="0.3">
      <c r="C3" s="9" t="s">
        <v>181</v>
      </c>
      <c r="D3" s="9"/>
      <c r="E3" s="9"/>
      <c r="F3" s="9"/>
      <c r="G3" s="9"/>
    </row>
    <row r="5" spans="3:7" ht="57.6" x14ac:dyDescent="0.3">
      <c r="C5" s="212" t="s">
        <v>73</v>
      </c>
      <c r="D5" s="214" t="s">
        <v>182</v>
      </c>
      <c r="E5" s="214" t="s">
        <v>183</v>
      </c>
      <c r="F5" s="212" t="s">
        <v>184</v>
      </c>
      <c r="G5" s="212" t="s">
        <v>185</v>
      </c>
    </row>
    <row r="6" spans="3:7" x14ac:dyDescent="0.3">
      <c r="C6" s="255" t="s">
        <v>507</v>
      </c>
      <c r="D6" s="4">
        <v>1671047</v>
      </c>
      <c r="E6" s="4">
        <v>510747</v>
      </c>
      <c r="F6" s="4">
        <v>145478778.62</v>
      </c>
      <c r="G6" s="4">
        <v>37223031.140000001</v>
      </c>
    </row>
    <row r="7" spans="3:7" x14ac:dyDescent="0.3">
      <c r="C7" s="255" t="s">
        <v>508</v>
      </c>
      <c r="D7" s="4">
        <v>1720868.9999999998</v>
      </c>
      <c r="E7" s="4">
        <v>476787</v>
      </c>
      <c r="F7" s="4">
        <v>161360958.31999999</v>
      </c>
      <c r="G7" s="4">
        <v>32582792.069999997</v>
      </c>
    </row>
    <row r="8" spans="3:7" x14ac:dyDescent="0.3">
      <c r="C8" s="255" t="s">
        <v>509</v>
      </c>
      <c r="D8" s="4">
        <v>1684329</v>
      </c>
      <c r="E8" s="4">
        <v>450520</v>
      </c>
      <c r="F8" s="4">
        <v>167011233.09</v>
      </c>
      <c r="G8" s="4">
        <v>39184042.670000002</v>
      </c>
    </row>
    <row r="9" spans="3:7" x14ac:dyDescent="0.3">
      <c r="C9" s="255" t="s">
        <v>510</v>
      </c>
      <c r="D9" s="4">
        <v>1842566</v>
      </c>
      <c r="E9" s="4">
        <v>477063.00000000006</v>
      </c>
      <c r="F9" s="4">
        <v>197863033.48000002</v>
      </c>
      <c r="G9" s="4">
        <v>43857116.990000002</v>
      </c>
    </row>
    <row r="11" spans="3:7" x14ac:dyDescent="0.3">
      <c r="C11" s="8" t="s">
        <v>186</v>
      </c>
    </row>
    <row r="12" spans="3:7" x14ac:dyDescent="0.3">
      <c r="C12" s="48"/>
      <c r="D12" s="48"/>
      <c r="E12" s="48"/>
      <c r="G12" s="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D74"/>
  <sheetViews>
    <sheetView workbookViewId="0">
      <selection activeCell="J1" sqref="J1:V31"/>
    </sheetView>
  </sheetViews>
  <sheetFormatPr defaultRowHeight="14.4" x14ac:dyDescent="0.3"/>
  <cols>
    <col min="3" max="3" width="11.88671875" customWidth="1"/>
    <col min="4" max="4" width="47" bestFit="1" customWidth="1"/>
    <col min="5" max="6" width="12.5546875" bestFit="1" customWidth="1"/>
    <col min="10" max="10" width="66.5546875" bestFit="1" customWidth="1"/>
    <col min="12" max="12" width="42.6640625" bestFit="1" customWidth="1"/>
    <col min="30" max="30" width="12.6640625" bestFit="1" customWidth="1"/>
  </cols>
  <sheetData>
    <row r="2" spans="3:13" x14ac:dyDescent="0.3">
      <c r="C2" s="9" t="s">
        <v>476</v>
      </c>
      <c r="D2" s="9"/>
      <c r="E2" s="9"/>
    </row>
    <row r="3" spans="3:13" x14ac:dyDescent="0.3">
      <c r="C3" s="14" t="s">
        <v>37</v>
      </c>
      <c r="D3" s="14" t="s">
        <v>38</v>
      </c>
      <c r="E3" s="14" t="s">
        <v>52</v>
      </c>
    </row>
    <row r="4" spans="3:13" x14ac:dyDescent="0.3">
      <c r="C4">
        <v>1</v>
      </c>
      <c r="D4" t="s">
        <v>40</v>
      </c>
      <c r="E4" s="15">
        <v>0.27819170280549155</v>
      </c>
      <c r="L4" s="57"/>
      <c r="M4" s="15"/>
    </row>
    <row r="5" spans="3:13" x14ac:dyDescent="0.3">
      <c r="C5">
        <v>2</v>
      </c>
      <c r="D5" t="s">
        <v>41</v>
      </c>
      <c r="E5" s="15">
        <v>0.21009435004186891</v>
      </c>
      <c r="L5" s="57"/>
      <c r="M5" s="15"/>
    </row>
    <row r="6" spans="3:13" x14ac:dyDescent="0.3">
      <c r="C6">
        <v>3</v>
      </c>
      <c r="D6" t="s">
        <v>385</v>
      </c>
      <c r="E6" s="15">
        <v>0.17208888261257788</v>
      </c>
      <c r="L6" s="57"/>
      <c r="M6" s="15"/>
    </row>
    <row r="7" spans="3:13" x14ac:dyDescent="0.3">
      <c r="C7">
        <v>4</v>
      </c>
      <c r="D7" t="s">
        <v>42</v>
      </c>
      <c r="E7" s="15">
        <v>9.8413998518992046E-2</v>
      </c>
      <c r="L7" s="57"/>
      <c r="M7" s="15"/>
    </row>
    <row r="8" spans="3:13" x14ac:dyDescent="0.3">
      <c r="C8">
        <v>5</v>
      </c>
      <c r="D8" t="s">
        <v>386</v>
      </c>
      <c r="E8" s="15">
        <v>9.4286925249752698E-2</v>
      </c>
      <c r="L8" s="57"/>
      <c r="M8" s="15"/>
    </row>
    <row r="9" spans="3:13" x14ac:dyDescent="0.3">
      <c r="C9" s="274" t="s">
        <v>43</v>
      </c>
      <c r="D9" s="274"/>
      <c r="E9" s="16">
        <v>0.85307585922868312</v>
      </c>
      <c r="L9" s="57"/>
      <c r="M9" s="15"/>
    </row>
    <row r="10" spans="3:13" x14ac:dyDescent="0.3">
      <c r="C10">
        <v>6</v>
      </c>
      <c r="D10" t="s">
        <v>44</v>
      </c>
      <c r="E10" s="15">
        <v>4.0050136082555067E-2</v>
      </c>
      <c r="L10" s="57"/>
      <c r="M10" s="15"/>
    </row>
    <row r="11" spans="3:13" x14ac:dyDescent="0.3">
      <c r="C11">
        <v>7</v>
      </c>
      <c r="D11" t="s">
        <v>47</v>
      </c>
      <c r="E11" s="15">
        <v>2.803248438349366E-2</v>
      </c>
      <c r="L11" s="57"/>
      <c r="M11" s="15"/>
    </row>
    <row r="12" spans="3:13" x14ac:dyDescent="0.3">
      <c r="C12">
        <v>8</v>
      </c>
      <c r="D12" t="s">
        <v>388</v>
      </c>
      <c r="E12" s="15">
        <v>2.3375293038122809E-2</v>
      </c>
      <c r="L12" s="57"/>
      <c r="M12" s="15"/>
    </row>
    <row r="13" spans="3:13" x14ac:dyDescent="0.3">
      <c r="C13">
        <v>9</v>
      </c>
      <c r="D13" t="s">
        <v>387</v>
      </c>
      <c r="E13" s="15">
        <v>1.869132365286183E-2</v>
      </c>
      <c r="L13" s="57"/>
      <c r="M13" s="15"/>
    </row>
    <row r="14" spans="3:13" x14ac:dyDescent="0.3">
      <c r="C14">
        <v>10</v>
      </c>
      <c r="D14" t="s">
        <v>53</v>
      </c>
      <c r="E14" s="15">
        <v>9.3522603007610283E-3</v>
      </c>
      <c r="L14" s="57"/>
      <c r="M14" s="15"/>
    </row>
    <row r="15" spans="3:13" x14ac:dyDescent="0.3">
      <c r="C15" s="274" t="s">
        <v>49</v>
      </c>
      <c r="D15" s="274"/>
      <c r="E15" s="16">
        <v>0.97257735668647749</v>
      </c>
      <c r="L15" s="57"/>
      <c r="M15" s="15"/>
    </row>
    <row r="16" spans="3:13" x14ac:dyDescent="0.3">
      <c r="C16" s="276" t="s">
        <v>50</v>
      </c>
      <c r="D16" s="276"/>
      <c r="E16" s="15">
        <v>2.7422643313522472E-2</v>
      </c>
      <c r="L16" s="57"/>
      <c r="M16" s="15"/>
    </row>
    <row r="17" spans="3:30" x14ac:dyDescent="0.3">
      <c r="C17" s="274" t="s">
        <v>51</v>
      </c>
      <c r="D17" s="274"/>
      <c r="E17" s="16">
        <v>1</v>
      </c>
      <c r="L17" s="57"/>
      <c r="M17" s="15"/>
    </row>
    <row r="18" spans="3:30" x14ac:dyDescent="0.3">
      <c r="C18" s="8" t="s">
        <v>6</v>
      </c>
    </row>
    <row r="20" spans="3:30" x14ac:dyDescent="0.3">
      <c r="AD20" s="73"/>
    </row>
    <row r="38" spans="30:30" x14ac:dyDescent="0.3">
      <c r="AD38" s="73"/>
    </row>
    <row r="56" spans="30:30" x14ac:dyDescent="0.3">
      <c r="AD56" s="73"/>
    </row>
    <row r="74" spans="30:30" x14ac:dyDescent="0.3">
      <c r="AD74" s="73"/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0"/>
  <sheetViews>
    <sheetView workbookViewId="0">
      <selection activeCell="C5" sqref="C5:G8"/>
    </sheetView>
  </sheetViews>
  <sheetFormatPr defaultRowHeight="14.4" x14ac:dyDescent="0.3"/>
  <cols>
    <col min="3" max="3" width="11" customWidth="1"/>
    <col min="4" max="4" width="20.5546875" customWidth="1"/>
    <col min="5" max="5" width="22.5546875" customWidth="1"/>
    <col min="6" max="6" width="24.6640625" bestFit="1" customWidth="1"/>
    <col min="7" max="7" width="28.44140625" bestFit="1" customWidth="1"/>
  </cols>
  <sheetData>
    <row r="2" spans="3:7" x14ac:dyDescent="0.3">
      <c r="C2" s="9" t="s">
        <v>187</v>
      </c>
    </row>
    <row r="4" spans="3:7" ht="57.6" x14ac:dyDescent="0.3">
      <c r="C4" s="1" t="s">
        <v>73</v>
      </c>
      <c r="D4" s="30" t="s">
        <v>182</v>
      </c>
      <c r="E4" s="30" t="s">
        <v>183</v>
      </c>
      <c r="F4" s="1" t="s">
        <v>184</v>
      </c>
      <c r="G4" s="1" t="s">
        <v>185</v>
      </c>
    </row>
    <row r="5" spans="3:7" x14ac:dyDescent="0.3">
      <c r="C5" s="255" t="s">
        <v>507</v>
      </c>
      <c r="D5" s="4">
        <v>1939727.0000000002</v>
      </c>
      <c r="E5" s="4">
        <v>598596</v>
      </c>
      <c r="F5" s="4">
        <v>57272263.999999993</v>
      </c>
      <c r="G5" s="4">
        <v>4127703</v>
      </c>
    </row>
    <row r="6" spans="3:7" x14ac:dyDescent="0.3">
      <c r="C6" s="255" t="s">
        <v>508</v>
      </c>
      <c r="D6" s="4">
        <v>2092254</v>
      </c>
      <c r="E6" s="4">
        <v>643783</v>
      </c>
      <c r="F6" s="4">
        <v>80886067</v>
      </c>
      <c r="G6" s="4">
        <v>2315207</v>
      </c>
    </row>
    <row r="7" spans="3:7" x14ac:dyDescent="0.3">
      <c r="C7" s="255" t="s">
        <v>509</v>
      </c>
      <c r="D7" s="4">
        <v>2320256</v>
      </c>
      <c r="E7" s="4">
        <v>621532</v>
      </c>
      <c r="F7" s="4">
        <v>78234586</v>
      </c>
      <c r="G7" s="4">
        <v>2032428</v>
      </c>
    </row>
    <row r="8" spans="3:7" x14ac:dyDescent="0.3">
      <c r="C8" s="255" t="s">
        <v>510</v>
      </c>
      <c r="D8" s="4">
        <v>2434157</v>
      </c>
      <c r="E8" s="4">
        <v>669003</v>
      </c>
      <c r="F8" s="4">
        <v>84323026</v>
      </c>
      <c r="G8" s="4">
        <v>665488</v>
      </c>
    </row>
    <row r="10" spans="3:7" x14ac:dyDescent="0.3">
      <c r="C10" s="8" t="s">
        <v>6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0"/>
  <sheetViews>
    <sheetView workbookViewId="0">
      <selection activeCell="C5" sqref="C5:G8"/>
    </sheetView>
  </sheetViews>
  <sheetFormatPr defaultRowHeight="14.4" x14ac:dyDescent="0.3"/>
  <cols>
    <col min="3" max="3" width="11" customWidth="1"/>
    <col min="4" max="4" width="23.33203125" customWidth="1"/>
    <col min="5" max="5" width="22.6640625" customWidth="1"/>
    <col min="6" max="6" width="24.6640625" bestFit="1" customWidth="1"/>
    <col min="7" max="7" width="28.44140625" bestFit="1" customWidth="1"/>
  </cols>
  <sheetData>
    <row r="2" spans="3:7" x14ac:dyDescent="0.3">
      <c r="C2" s="9" t="s">
        <v>188</v>
      </c>
    </row>
    <row r="4" spans="3:7" ht="57.6" x14ac:dyDescent="0.3">
      <c r="C4" s="212" t="s">
        <v>73</v>
      </c>
      <c r="D4" s="214" t="s">
        <v>182</v>
      </c>
      <c r="E4" s="214" t="s">
        <v>183</v>
      </c>
      <c r="F4" s="212" t="s">
        <v>184</v>
      </c>
      <c r="G4" s="212" t="s">
        <v>185</v>
      </c>
    </row>
    <row r="5" spans="3:7" x14ac:dyDescent="0.3">
      <c r="C5" s="254" t="s">
        <v>507</v>
      </c>
      <c r="D5" s="4">
        <v>3610774</v>
      </c>
      <c r="E5" s="4">
        <v>1109343</v>
      </c>
      <c r="F5" s="4">
        <v>202751042.62</v>
      </c>
      <c r="G5" s="4">
        <v>41350734.140000001</v>
      </c>
    </row>
    <row r="6" spans="3:7" x14ac:dyDescent="0.3">
      <c r="C6" s="254" t="s">
        <v>508</v>
      </c>
      <c r="D6" s="4">
        <v>3813123</v>
      </c>
      <c r="E6" s="4">
        <v>1120570</v>
      </c>
      <c r="F6" s="4">
        <v>242247025.31999999</v>
      </c>
      <c r="G6" s="4">
        <v>34897999.069999993</v>
      </c>
    </row>
    <row r="7" spans="3:7" x14ac:dyDescent="0.3">
      <c r="C7" s="254" t="s">
        <v>509</v>
      </c>
      <c r="D7" s="4">
        <v>4004585</v>
      </c>
      <c r="E7" s="4">
        <v>1072052</v>
      </c>
      <c r="F7" s="4">
        <v>245245819.09</v>
      </c>
      <c r="G7" s="4">
        <v>41216470.670000002</v>
      </c>
    </row>
    <row r="8" spans="3:7" x14ac:dyDescent="0.3">
      <c r="C8" s="254" t="s">
        <v>510</v>
      </c>
      <c r="D8" s="4">
        <v>4276723</v>
      </c>
      <c r="E8" s="4">
        <v>1146066</v>
      </c>
      <c r="F8" s="4">
        <v>282186059.48000002</v>
      </c>
      <c r="G8" s="4">
        <v>44522604.990000002</v>
      </c>
    </row>
    <row r="10" spans="3:7" x14ac:dyDescent="0.3">
      <c r="C10" s="8" t="s">
        <v>189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29"/>
  <sheetViews>
    <sheetView workbookViewId="0">
      <selection activeCell="E26" sqref="E26"/>
    </sheetView>
  </sheetViews>
  <sheetFormatPr defaultRowHeight="14.4" x14ac:dyDescent="0.3"/>
  <cols>
    <col min="3" max="3" width="10.5546875" customWidth="1"/>
    <col min="4" max="4" width="37.44140625" customWidth="1"/>
    <col min="5" max="5" width="26.6640625" customWidth="1"/>
    <col min="6" max="6" width="24.6640625" bestFit="1" customWidth="1"/>
    <col min="7" max="7" width="28.44140625" bestFit="1" customWidth="1"/>
    <col min="11" max="11" width="25.6640625" customWidth="1"/>
  </cols>
  <sheetData>
    <row r="2" spans="3:13" x14ac:dyDescent="0.3">
      <c r="C2" s="9" t="s">
        <v>190</v>
      </c>
      <c r="D2" s="9"/>
      <c r="E2" s="9"/>
      <c r="F2" s="9"/>
    </row>
    <row r="4" spans="3:13" ht="43.2" x14ac:dyDescent="0.3">
      <c r="C4" s="1" t="s">
        <v>73</v>
      </c>
      <c r="D4" s="30" t="s">
        <v>182</v>
      </c>
      <c r="E4" s="30" t="s">
        <v>183</v>
      </c>
      <c r="F4" s="1" t="s">
        <v>184</v>
      </c>
      <c r="G4" s="1" t="s">
        <v>185</v>
      </c>
    </row>
    <row r="5" spans="3:13" x14ac:dyDescent="0.3">
      <c r="C5" s="240" t="s">
        <v>507</v>
      </c>
      <c r="D5" s="4">
        <v>230149</v>
      </c>
      <c r="E5" s="4">
        <v>69907</v>
      </c>
      <c r="F5" s="10">
        <v>248349336</v>
      </c>
      <c r="G5" s="10">
        <v>110724438</v>
      </c>
    </row>
    <row r="6" spans="3:13" x14ac:dyDescent="0.3">
      <c r="C6" s="240" t="s">
        <v>508</v>
      </c>
      <c r="D6" s="4">
        <v>232488</v>
      </c>
      <c r="E6" s="4">
        <v>71611</v>
      </c>
      <c r="F6" s="10">
        <v>320641643</v>
      </c>
      <c r="G6" s="10">
        <v>111029753</v>
      </c>
    </row>
    <row r="7" spans="3:13" x14ac:dyDescent="0.3">
      <c r="C7" s="240" t="s">
        <v>509</v>
      </c>
      <c r="D7" s="4">
        <v>255325</v>
      </c>
      <c r="E7" s="4">
        <v>67771</v>
      </c>
      <c r="F7" s="10">
        <v>360805239</v>
      </c>
      <c r="G7" s="10">
        <v>143410822</v>
      </c>
    </row>
    <row r="8" spans="3:13" x14ac:dyDescent="0.3">
      <c r="C8" s="240" t="s">
        <v>510</v>
      </c>
      <c r="D8" s="4">
        <v>278914</v>
      </c>
      <c r="E8" s="4">
        <v>74850</v>
      </c>
      <c r="F8" s="10">
        <v>402309204</v>
      </c>
      <c r="G8" s="10">
        <v>163516976</v>
      </c>
    </row>
    <row r="10" spans="3:13" x14ac:dyDescent="0.3">
      <c r="C10" s="8" t="s">
        <v>189</v>
      </c>
      <c r="D10" s="22"/>
      <c r="E10" s="22"/>
      <c r="F10" s="22"/>
    </row>
    <row r="13" spans="3:13" x14ac:dyDescent="0.3">
      <c r="C13" s="9" t="s">
        <v>492</v>
      </c>
    </row>
    <row r="14" spans="3:13" x14ac:dyDescent="0.3">
      <c r="C14" s="14" t="s">
        <v>37</v>
      </c>
      <c r="D14" s="14" t="s">
        <v>38</v>
      </c>
      <c r="E14" s="14" t="s">
        <v>52</v>
      </c>
    </row>
    <row r="15" spans="3:13" x14ac:dyDescent="0.3">
      <c r="C15">
        <v>1</v>
      </c>
      <c r="D15" t="s">
        <v>58</v>
      </c>
      <c r="E15" s="15">
        <v>0.257267924698039</v>
      </c>
      <c r="L15" s="57"/>
      <c r="M15" s="15"/>
    </row>
    <row r="16" spans="3:13" x14ac:dyDescent="0.3">
      <c r="C16">
        <v>2</v>
      </c>
      <c r="D16" t="s">
        <v>40</v>
      </c>
      <c r="E16" s="15">
        <v>0.24941777369826221</v>
      </c>
      <c r="L16" s="57"/>
      <c r="M16" s="15"/>
    </row>
    <row r="17" spans="3:13" x14ac:dyDescent="0.3">
      <c r="C17">
        <v>3</v>
      </c>
      <c r="D17" t="s">
        <v>41</v>
      </c>
      <c r="E17" s="15">
        <v>0.14085482120861445</v>
      </c>
      <c r="L17" s="57"/>
      <c r="M17" s="15"/>
    </row>
    <row r="18" spans="3:13" x14ac:dyDescent="0.3">
      <c r="C18">
        <v>4</v>
      </c>
      <c r="D18" t="s">
        <v>45</v>
      </c>
      <c r="E18" s="15">
        <v>0.13827096036311415</v>
      </c>
      <c r="L18" s="57"/>
      <c r="M18" s="15"/>
    </row>
    <row r="19" spans="3:13" x14ac:dyDescent="0.3">
      <c r="C19">
        <v>5</v>
      </c>
      <c r="D19" t="s">
        <v>385</v>
      </c>
      <c r="E19" s="15">
        <v>9.1425576731274591E-2</v>
      </c>
      <c r="L19" s="57"/>
      <c r="M19" s="15"/>
    </row>
    <row r="20" spans="3:13" x14ac:dyDescent="0.3">
      <c r="C20" s="274" t="s">
        <v>121</v>
      </c>
      <c r="D20" s="274"/>
      <c r="E20" s="16">
        <f>SUM(E15:E19)</f>
        <v>0.87723705669930441</v>
      </c>
      <c r="L20" s="57"/>
      <c r="M20" s="15"/>
    </row>
    <row r="21" spans="3:13" x14ac:dyDescent="0.3">
      <c r="C21">
        <v>6</v>
      </c>
      <c r="D21" t="s">
        <v>386</v>
      </c>
      <c r="E21" s="15">
        <v>7.3919442320290546E-2</v>
      </c>
      <c r="L21" s="57"/>
      <c r="M21" s="15"/>
    </row>
    <row r="22" spans="3:13" x14ac:dyDescent="0.3">
      <c r="C22">
        <v>7</v>
      </c>
      <c r="D22" t="s">
        <v>191</v>
      </c>
      <c r="E22" s="15">
        <v>3.1374261077059526E-2</v>
      </c>
      <c r="L22" s="57"/>
      <c r="M22" s="15"/>
    </row>
    <row r="23" spans="3:13" x14ac:dyDescent="0.3">
      <c r="C23">
        <v>8</v>
      </c>
      <c r="D23" t="s">
        <v>192</v>
      </c>
      <c r="E23" s="15">
        <v>1.124137841002514E-2</v>
      </c>
      <c r="L23" s="57"/>
      <c r="M23" s="15"/>
    </row>
    <row r="24" spans="3:13" x14ac:dyDescent="0.3">
      <c r="C24">
        <v>9</v>
      </c>
      <c r="D24" t="s">
        <v>47</v>
      </c>
      <c r="E24" s="15">
        <v>4.046989190930864E-3</v>
      </c>
      <c r="L24" s="57"/>
      <c r="M24" s="15"/>
    </row>
    <row r="25" spans="3:13" x14ac:dyDescent="0.3">
      <c r="C25">
        <v>10</v>
      </c>
      <c r="D25" t="s">
        <v>42</v>
      </c>
      <c r="E25" s="15">
        <v>1.034763798245093E-3</v>
      </c>
      <c r="L25" s="57"/>
      <c r="M25" s="15"/>
    </row>
    <row r="26" spans="3:13" x14ac:dyDescent="0.3">
      <c r="C26" s="274" t="s">
        <v>122</v>
      </c>
      <c r="D26" s="274"/>
      <c r="E26" s="192">
        <f>SUM(E15:E19)+SUM(E21:E25)</f>
        <v>0.99885389149585557</v>
      </c>
      <c r="L26" s="57"/>
      <c r="M26" s="15"/>
    </row>
    <row r="27" spans="3:13" x14ac:dyDescent="0.3">
      <c r="C27" s="276" t="s">
        <v>50</v>
      </c>
      <c r="D27" s="276"/>
      <c r="E27" s="15">
        <v>1.1461085041444888E-3</v>
      </c>
      <c r="L27" s="57"/>
      <c r="M27" s="15"/>
    </row>
    <row r="28" spans="3:13" x14ac:dyDescent="0.3">
      <c r="C28" s="274" t="s">
        <v>3</v>
      </c>
      <c r="D28" s="274"/>
      <c r="E28" s="16">
        <f>E27+E26</f>
        <v>1</v>
      </c>
      <c r="L28" s="57"/>
      <c r="M28" s="15"/>
    </row>
    <row r="29" spans="3:13" x14ac:dyDescent="0.3">
      <c r="C29" s="8" t="s">
        <v>6</v>
      </c>
    </row>
  </sheetData>
  <mergeCells count="4">
    <mergeCell ref="C20:D20"/>
    <mergeCell ref="C26:D26"/>
    <mergeCell ref="C27:D27"/>
    <mergeCell ref="C28:D28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0"/>
  <sheetViews>
    <sheetView workbookViewId="0">
      <selection activeCell="E29" sqref="E29"/>
    </sheetView>
  </sheetViews>
  <sheetFormatPr defaultRowHeight="14.4" x14ac:dyDescent="0.3"/>
  <cols>
    <col min="3" max="3" width="11.5546875" customWidth="1"/>
    <col min="4" max="4" width="27.44140625" customWidth="1"/>
    <col min="5" max="5" width="17.5546875" customWidth="1"/>
    <col min="6" max="6" width="24.6640625" bestFit="1" customWidth="1"/>
    <col min="7" max="7" width="28.44140625" bestFit="1" customWidth="1"/>
  </cols>
  <sheetData>
    <row r="2" spans="3:7" x14ac:dyDescent="0.3">
      <c r="C2" s="277" t="s">
        <v>193</v>
      </c>
      <c r="D2" s="277"/>
      <c r="E2" s="277"/>
      <c r="F2" s="277"/>
      <c r="G2" s="277"/>
    </row>
    <row r="4" spans="3:7" ht="72" x14ac:dyDescent="0.3">
      <c r="C4" s="1" t="s">
        <v>73</v>
      </c>
      <c r="D4" s="30" t="s">
        <v>182</v>
      </c>
      <c r="E4" s="30" t="s">
        <v>183</v>
      </c>
      <c r="F4" s="1" t="s">
        <v>184</v>
      </c>
      <c r="G4" s="1" t="s">
        <v>185</v>
      </c>
    </row>
    <row r="5" spans="3:7" x14ac:dyDescent="0.3">
      <c r="C5" s="2" t="s">
        <v>507</v>
      </c>
      <c r="D5" s="4">
        <v>64123</v>
      </c>
      <c r="E5" s="4">
        <v>21718</v>
      </c>
      <c r="F5" s="4">
        <v>70522646</v>
      </c>
      <c r="G5" s="4">
        <v>11146877</v>
      </c>
    </row>
    <row r="6" spans="3:7" x14ac:dyDescent="0.3">
      <c r="C6" s="2" t="s">
        <v>508</v>
      </c>
      <c r="D6" s="4">
        <v>60322</v>
      </c>
      <c r="E6" s="4">
        <v>19080</v>
      </c>
      <c r="F6" s="4">
        <v>76519529</v>
      </c>
      <c r="G6" s="4">
        <v>9928213</v>
      </c>
    </row>
    <row r="7" spans="3:7" x14ac:dyDescent="0.3">
      <c r="C7" s="2" t="s">
        <v>509</v>
      </c>
      <c r="D7" s="4">
        <v>60179</v>
      </c>
      <c r="E7" s="4">
        <v>16497</v>
      </c>
      <c r="F7" s="4">
        <v>64775979</v>
      </c>
      <c r="G7" s="4">
        <v>4852571</v>
      </c>
    </row>
    <row r="8" spans="3:7" x14ac:dyDescent="0.3">
      <c r="C8" s="2" t="s">
        <v>510</v>
      </c>
      <c r="D8" s="4">
        <v>58362</v>
      </c>
      <c r="E8" s="4">
        <v>15543.000000000002</v>
      </c>
      <c r="F8" s="4">
        <v>71344696</v>
      </c>
      <c r="G8" s="4">
        <v>1559496</v>
      </c>
    </row>
    <row r="10" spans="3:7" x14ac:dyDescent="0.3">
      <c r="C10" s="8" t="s">
        <v>194</v>
      </c>
      <c r="D10" s="8"/>
      <c r="E10" s="8"/>
      <c r="F10" s="8"/>
      <c r="G10" s="8"/>
    </row>
    <row r="11" spans="3:7" x14ac:dyDescent="0.3">
      <c r="C11" s="8"/>
    </row>
    <row r="13" spans="3:7" x14ac:dyDescent="0.3">
      <c r="C13" s="9" t="s">
        <v>493</v>
      </c>
      <c r="D13" s="9"/>
      <c r="E13" s="9"/>
      <c r="F13" s="9"/>
      <c r="G13" s="9"/>
    </row>
    <row r="14" spans="3:7" x14ac:dyDescent="0.3">
      <c r="C14" s="14" t="s">
        <v>37</v>
      </c>
      <c r="D14" s="14" t="s">
        <v>38</v>
      </c>
      <c r="E14" s="14" t="s">
        <v>52</v>
      </c>
    </row>
    <row r="15" spans="3:7" x14ac:dyDescent="0.3">
      <c r="C15">
        <v>1</v>
      </c>
      <c r="D15" t="s">
        <v>393</v>
      </c>
      <c r="E15" s="15">
        <v>0.26795811142008369</v>
      </c>
    </row>
    <row r="16" spans="3:7" x14ac:dyDescent="0.3">
      <c r="C16">
        <v>2</v>
      </c>
      <c r="D16" t="s">
        <v>196</v>
      </c>
      <c r="E16" s="15">
        <v>0.22022127615485249</v>
      </c>
    </row>
    <row r="17" spans="3:5" x14ac:dyDescent="0.3">
      <c r="C17">
        <v>3</v>
      </c>
      <c r="D17" t="s">
        <v>195</v>
      </c>
      <c r="E17" s="15">
        <v>0.19980080929912436</v>
      </c>
    </row>
    <row r="18" spans="3:5" x14ac:dyDescent="0.3">
      <c r="C18">
        <v>4</v>
      </c>
      <c r="D18" t="s">
        <v>385</v>
      </c>
      <c r="E18" s="15">
        <v>9.2090770139380787E-2</v>
      </c>
    </row>
    <row r="19" spans="3:5" x14ac:dyDescent="0.3">
      <c r="C19">
        <v>5</v>
      </c>
      <c r="D19" t="s">
        <v>191</v>
      </c>
      <c r="E19" s="15">
        <v>5.9878690912075649E-2</v>
      </c>
    </row>
    <row r="20" spans="3:5" x14ac:dyDescent="0.3">
      <c r="C20" s="274" t="s">
        <v>121</v>
      </c>
      <c r="D20" s="274"/>
      <c r="E20" s="16">
        <f>SUM(E15:E19)</f>
        <v>0.83994965792551701</v>
      </c>
    </row>
    <row r="21" spans="3:5" x14ac:dyDescent="0.3">
      <c r="C21">
        <v>6</v>
      </c>
      <c r="D21" t="s">
        <v>40</v>
      </c>
      <c r="E21" s="15">
        <v>5.8662749085089658E-2</v>
      </c>
    </row>
    <row r="22" spans="3:5" x14ac:dyDescent="0.3">
      <c r="C22">
        <v>7</v>
      </c>
      <c r="D22" t="s">
        <v>386</v>
      </c>
      <c r="E22" s="15">
        <v>5.6572586699367253E-2</v>
      </c>
    </row>
    <row r="23" spans="3:5" x14ac:dyDescent="0.3">
      <c r="C23">
        <v>8</v>
      </c>
      <c r="D23" t="s">
        <v>41</v>
      </c>
      <c r="E23" s="15">
        <v>4.2778064398788666E-2</v>
      </c>
    </row>
    <row r="24" spans="3:5" x14ac:dyDescent="0.3">
      <c r="C24">
        <v>9</v>
      </c>
      <c r="D24" t="s">
        <v>47</v>
      </c>
      <c r="E24" s="15">
        <v>2.0076334756545882E-3</v>
      </c>
    </row>
    <row r="25" spans="3:5" x14ac:dyDescent="0.3">
      <c r="C25">
        <v>10</v>
      </c>
      <c r="D25" t="s">
        <v>67</v>
      </c>
      <c r="E25" s="15">
        <v>2.9308415582848653E-5</v>
      </c>
    </row>
    <row r="26" spans="3:5" x14ac:dyDescent="0.3">
      <c r="C26" s="274" t="s">
        <v>122</v>
      </c>
      <c r="D26" s="274"/>
      <c r="E26" s="192">
        <f>SUM(E15:E19)+SUM(E21:E25)</f>
        <v>1</v>
      </c>
    </row>
    <row r="27" spans="3:5" x14ac:dyDescent="0.3">
      <c r="C27" s="276" t="s">
        <v>50</v>
      </c>
      <c r="D27" s="276"/>
      <c r="E27" s="15">
        <v>0</v>
      </c>
    </row>
    <row r="28" spans="3:5" x14ac:dyDescent="0.3">
      <c r="C28" s="274" t="s">
        <v>3</v>
      </c>
      <c r="D28" s="274"/>
      <c r="E28" s="16">
        <f>E27+E26</f>
        <v>1</v>
      </c>
    </row>
    <row r="30" spans="3:5" x14ac:dyDescent="0.3">
      <c r="C30" s="8" t="s">
        <v>6</v>
      </c>
    </row>
  </sheetData>
  <mergeCells count="5">
    <mergeCell ref="C28:D28"/>
    <mergeCell ref="C2:G2"/>
    <mergeCell ref="C20:D20"/>
    <mergeCell ref="C26:D26"/>
    <mergeCell ref="C27:D2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1"/>
  <sheetViews>
    <sheetView workbookViewId="0">
      <selection activeCell="G6" sqref="G6"/>
    </sheetView>
  </sheetViews>
  <sheetFormatPr defaultRowHeight="14.4" x14ac:dyDescent="0.3"/>
  <cols>
    <col min="3" max="3" width="18.5546875" customWidth="1"/>
    <col min="4" max="7" width="15.33203125" bestFit="1" customWidth="1"/>
    <col min="8" max="8" width="13.33203125" bestFit="1" customWidth="1"/>
    <col min="11" max="14" width="14.33203125" bestFit="1" customWidth="1"/>
  </cols>
  <sheetData>
    <row r="2" spans="3:14" x14ac:dyDescent="0.3">
      <c r="C2" s="277" t="s">
        <v>469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</row>
    <row r="4" spans="3:14" x14ac:dyDescent="0.3">
      <c r="C4" t="s">
        <v>235</v>
      </c>
      <c r="D4" s="254" t="s">
        <v>1</v>
      </c>
      <c r="E4" s="254" t="s">
        <v>2</v>
      </c>
      <c r="F4" s="254" t="s">
        <v>51</v>
      </c>
      <c r="G4" s="254" t="s">
        <v>517</v>
      </c>
      <c r="H4" s="254" t="s">
        <v>518</v>
      </c>
    </row>
    <row r="5" spans="3:14" x14ac:dyDescent="0.3">
      <c r="C5" s="11" t="s">
        <v>507</v>
      </c>
      <c r="D5" s="153">
        <v>445171364.84000003</v>
      </c>
      <c r="E5" s="153">
        <v>190504389.26000005</v>
      </c>
      <c r="F5" s="71">
        <v>635675754.10000014</v>
      </c>
      <c r="G5" s="264">
        <v>0.7003120096507075</v>
      </c>
      <c r="H5" s="264">
        <v>0.29968799034929244</v>
      </c>
    </row>
    <row r="6" spans="3:14" x14ac:dyDescent="0.3">
      <c r="C6" s="11" t="s">
        <v>508</v>
      </c>
      <c r="D6" s="153">
        <v>542043450.13</v>
      </c>
      <c r="E6" s="153">
        <v>225618595.06</v>
      </c>
      <c r="F6" s="71">
        <v>767662045.19000006</v>
      </c>
      <c r="G6" s="264">
        <v>0.70609645680195332</v>
      </c>
      <c r="H6" s="264">
        <v>0.29390354319804662</v>
      </c>
    </row>
    <row r="7" spans="3:14" x14ac:dyDescent="0.3">
      <c r="C7" s="11" t="s">
        <v>509</v>
      </c>
      <c r="D7" s="153">
        <v>529594671.74999982</v>
      </c>
      <c r="E7" s="153">
        <v>218197574.56001335</v>
      </c>
      <c r="F7" s="71">
        <v>747792246.31001318</v>
      </c>
      <c r="G7" s="264">
        <v>0.70821096950829454</v>
      </c>
      <c r="H7" s="264">
        <v>0.29178903049170546</v>
      </c>
    </row>
    <row r="8" spans="3:14" x14ac:dyDescent="0.3">
      <c r="C8" s="11" t="s">
        <v>510</v>
      </c>
      <c r="D8" s="153">
        <v>753525215.23593056</v>
      </c>
      <c r="E8" s="153">
        <v>243257640.67999995</v>
      </c>
      <c r="F8" s="21">
        <v>996782855.91593051</v>
      </c>
      <c r="G8" s="265">
        <v>0.75595723859388242</v>
      </c>
      <c r="H8" s="264">
        <v>0.24404276140611761</v>
      </c>
    </row>
    <row r="9" spans="3:14" x14ac:dyDescent="0.3">
      <c r="C9" s="11"/>
      <c r="D9" s="18"/>
      <c r="E9" s="18"/>
      <c r="F9" s="18"/>
      <c r="G9" s="18"/>
    </row>
    <row r="11" spans="3:14" x14ac:dyDescent="0.3">
      <c r="C11" s="8" t="s">
        <v>197</v>
      </c>
    </row>
    <row r="15" spans="3:14" x14ac:dyDescent="0.3">
      <c r="D15" s="57"/>
      <c r="E15" s="57"/>
      <c r="F15" s="57"/>
      <c r="G15" s="57"/>
    </row>
    <row r="16" spans="3:14" x14ac:dyDescent="0.3">
      <c r="D16" s="57"/>
      <c r="E16" s="57"/>
      <c r="F16" s="57"/>
      <c r="G16" s="57"/>
      <c r="K16" s="216"/>
      <c r="L16" s="216"/>
      <c r="M16" s="216"/>
      <c r="N16" s="216"/>
    </row>
    <row r="17" spans="3:14" x14ac:dyDescent="0.3">
      <c r="C17" s="216"/>
      <c r="D17" s="57"/>
      <c r="E17" s="57"/>
      <c r="F17" s="57"/>
      <c r="G17" s="57"/>
      <c r="K17" s="57"/>
      <c r="L17" s="57"/>
      <c r="M17" s="57"/>
      <c r="N17" s="57"/>
    </row>
    <row r="18" spans="3:14" x14ac:dyDescent="0.3">
      <c r="C18" s="216"/>
      <c r="D18" s="57"/>
      <c r="E18" s="57"/>
      <c r="F18" s="57"/>
      <c r="K18" s="57"/>
      <c r="L18" s="57"/>
      <c r="M18" s="57"/>
      <c r="N18" s="57"/>
    </row>
    <row r="19" spans="3:14" x14ac:dyDescent="0.3">
      <c r="C19" s="216"/>
      <c r="D19" s="57"/>
      <c r="E19" s="57"/>
      <c r="F19" s="57"/>
      <c r="K19" s="57"/>
      <c r="L19" s="57"/>
      <c r="M19" s="57"/>
      <c r="N19" s="57"/>
    </row>
    <row r="20" spans="3:14" x14ac:dyDescent="0.3">
      <c r="C20" s="216"/>
      <c r="D20" s="57"/>
      <c r="E20" s="57"/>
      <c r="F20" s="57"/>
      <c r="K20" s="218"/>
      <c r="L20" s="218"/>
      <c r="M20" s="218"/>
      <c r="N20" s="218"/>
    </row>
    <row r="21" spans="3:14" x14ac:dyDescent="0.3">
      <c r="K21" s="218"/>
      <c r="L21" s="218"/>
      <c r="M21" s="218"/>
      <c r="N21" s="218"/>
    </row>
  </sheetData>
  <mergeCells count="1">
    <mergeCell ref="C2:N2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8"/>
  <sheetViews>
    <sheetView zoomScale="90" zoomScaleNormal="90" workbookViewId="0">
      <selection activeCell="V46" sqref="V46"/>
    </sheetView>
  </sheetViews>
  <sheetFormatPr defaultRowHeight="14.4" x14ac:dyDescent="0.3"/>
  <cols>
    <col min="3" max="3" width="46.5546875" customWidth="1"/>
    <col min="4" max="4" width="20.44140625" bestFit="1" customWidth="1"/>
    <col min="5" max="5" width="12.5546875" bestFit="1" customWidth="1"/>
    <col min="9" max="9" width="13.5546875" bestFit="1" customWidth="1"/>
    <col min="10" max="10" width="15" bestFit="1" customWidth="1"/>
  </cols>
  <sheetData>
    <row r="2" spans="3:11" x14ac:dyDescent="0.3">
      <c r="C2" s="277" t="s">
        <v>519</v>
      </c>
      <c r="D2" s="277"/>
      <c r="E2" s="277"/>
      <c r="F2" s="277"/>
      <c r="G2" s="277"/>
      <c r="H2" s="277"/>
    </row>
    <row r="4" spans="3:11" x14ac:dyDescent="0.3">
      <c r="C4" s="11" t="s">
        <v>198</v>
      </c>
      <c r="D4" s="11" t="s">
        <v>0</v>
      </c>
      <c r="E4" s="11" t="s">
        <v>124</v>
      </c>
    </row>
    <row r="5" spans="3:11" x14ac:dyDescent="0.3">
      <c r="C5" t="s">
        <v>199</v>
      </c>
      <c r="D5" s="5">
        <v>1543456.4670604602</v>
      </c>
      <c r="E5" s="29">
        <v>2.0483142910847386E-3</v>
      </c>
      <c r="F5" s="45"/>
      <c r="J5" s="93"/>
      <c r="K5" s="44"/>
    </row>
    <row r="6" spans="3:11" x14ac:dyDescent="0.3">
      <c r="C6" t="s">
        <v>221</v>
      </c>
      <c r="D6" s="5">
        <v>19675330.797404297</v>
      </c>
      <c r="E6" s="29">
        <v>2.6111044991697991E-2</v>
      </c>
      <c r="J6" s="93"/>
      <c r="K6" s="44"/>
    </row>
    <row r="7" spans="3:11" x14ac:dyDescent="0.3">
      <c r="C7" t="s">
        <v>201</v>
      </c>
      <c r="D7" s="5">
        <v>30588392</v>
      </c>
      <c r="E7" s="29">
        <v>4.0593720530536857E-2</v>
      </c>
      <c r="J7" s="93"/>
      <c r="K7" s="44"/>
    </row>
    <row r="8" spans="3:11" x14ac:dyDescent="0.3">
      <c r="C8" t="s">
        <v>202</v>
      </c>
      <c r="D8" s="5">
        <v>0</v>
      </c>
      <c r="E8" s="29">
        <v>0</v>
      </c>
      <c r="J8" s="93"/>
      <c r="K8" s="44"/>
    </row>
    <row r="9" spans="3:11" x14ac:dyDescent="0.3">
      <c r="C9" t="s">
        <v>203</v>
      </c>
      <c r="D9" s="5">
        <v>0</v>
      </c>
      <c r="E9" s="29">
        <v>0</v>
      </c>
      <c r="J9" s="93"/>
      <c r="K9" s="44"/>
    </row>
    <row r="10" spans="3:11" x14ac:dyDescent="0.3">
      <c r="C10" t="s">
        <v>494</v>
      </c>
      <c r="D10" s="5">
        <v>0</v>
      </c>
      <c r="E10" s="29">
        <v>0</v>
      </c>
      <c r="J10" s="93"/>
      <c r="K10" s="44"/>
    </row>
    <row r="11" spans="3:11" x14ac:dyDescent="0.3">
      <c r="C11" t="s">
        <v>495</v>
      </c>
      <c r="D11" s="5">
        <v>0</v>
      </c>
      <c r="E11" s="29">
        <v>0</v>
      </c>
    </row>
    <row r="12" spans="3:11" x14ac:dyDescent="0.3">
      <c r="C12" s="187" t="s">
        <v>496</v>
      </c>
      <c r="D12" s="153">
        <v>40316262.090000004</v>
      </c>
      <c r="E12" s="242">
        <v>5.350353415496107E-2</v>
      </c>
    </row>
    <row r="13" spans="3:11" x14ac:dyDescent="0.3">
      <c r="C13" t="s">
        <v>497</v>
      </c>
      <c r="D13" s="5">
        <v>23842694.797874633</v>
      </c>
      <c r="E13" s="29">
        <v>3.1641535433435265E-2</v>
      </c>
    </row>
    <row r="14" spans="3:11" x14ac:dyDescent="0.3">
      <c r="C14" s="187" t="s">
        <v>498</v>
      </c>
      <c r="D14" s="153">
        <v>517873290.08593035</v>
      </c>
      <c r="E14" s="242">
        <v>0.68726736626030882</v>
      </c>
    </row>
    <row r="15" spans="3:11" x14ac:dyDescent="0.3">
      <c r="C15" t="s">
        <v>499</v>
      </c>
      <c r="D15" s="5">
        <v>0</v>
      </c>
      <c r="E15" s="29">
        <v>0</v>
      </c>
    </row>
    <row r="16" spans="3:11" x14ac:dyDescent="0.3">
      <c r="C16" t="s">
        <v>500</v>
      </c>
      <c r="D16" s="5">
        <v>0</v>
      </c>
      <c r="E16" s="29">
        <v>0</v>
      </c>
    </row>
    <row r="17" spans="3:11" x14ac:dyDescent="0.3">
      <c r="C17" t="s">
        <v>501</v>
      </c>
      <c r="D17" s="5">
        <v>6750057.3499999996</v>
      </c>
      <c r="E17" s="29">
        <v>8.9579714301750869E-3</v>
      </c>
    </row>
    <row r="18" spans="3:11" x14ac:dyDescent="0.3">
      <c r="C18" s="187" t="s">
        <v>208</v>
      </c>
      <c r="D18" s="153">
        <v>57142783.190000005</v>
      </c>
      <c r="E18" s="242">
        <v>7.5833936323031287E-2</v>
      </c>
    </row>
    <row r="19" spans="3:11" x14ac:dyDescent="0.3">
      <c r="C19" t="s">
        <v>502</v>
      </c>
      <c r="D19" s="5">
        <v>1488307.96</v>
      </c>
      <c r="E19" s="29">
        <v>1.9751269498446806E-3</v>
      </c>
    </row>
    <row r="20" spans="3:11" x14ac:dyDescent="0.3">
      <c r="C20" s="187" t="s">
        <v>210</v>
      </c>
      <c r="D20" s="153">
        <v>51309095.027660608</v>
      </c>
      <c r="E20" s="242">
        <v>6.8092074412659978E-2</v>
      </c>
    </row>
    <row r="21" spans="3:11" x14ac:dyDescent="0.3">
      <c r="C21" t="s">
        <v>503</v>
      </c>
      <c r="D21" s="5">
        <v>0</v>
      </c>
      <c r="E21" s="29">
        <v>0</v>
      </c>
    </row>
    <row r="22" spans="3:11" x14ac:dyDescent="0.3">
      <c r="C22" t="s">
        <v>504</v>
      </c>
      <c r="D22" s="5">
        <v>2995545.4699999997</v>
      </c>
      <c r="E22" s="29">
        <v>3.9753752222639119E-3</v>
      </c>
      <c r="J22" s="93"/>
      <c r="K22" s="44"/>
    </row>
    <row r="23" spans="3:11" x14ac:dyDescent="0.3">
      <c r="C23" s="11" t="s">
        <v>337</v>
      </c>
      <c r="D23" s="21">
        <v>753525215.23593056</v>
      </c>
      <c r="E23" s="241">
        <v>1</v>
      </c>
      <c r="I23" s="11"/>
      <c r="J23" s="71"/>
      <c r="K23" s="44"/>
    </row>
    <row r="24" spans="3:11" x14ac:dyDescent="0.3">
      <c r="D24" s="28"/>
      <c r="E24" s="28"/>
    </row>
    <row r="25" spans="3:11" x14ac:dyDescent="0.3">
      <c r="D25" s="28"/>
      <c r="E25" s="28"/>
    </row>
    <row r="26" spans="3:11" x14ac:dyDescent="0.3">
      <c r="C26" t="s">
        <v>213</v>
      </c>
      <c r="D26" s="61" t="s">
        <v>0</v>
      </c>
      <c r="E26" s="61" t="s">
        <v>124</v>
      </c>
    </row>
    <row r="27" spans="3:11" x14ac:dyDescent="0.3">
      <c r="C27" s="243" t="s">
        <v>214</v>
      </c>
      <c r="D27" s="153">
        <v>121358031.71999994</v>
      </c>
      <c r="E27" s="242">
        <v>0.49888682378385701</v>
      </c>
      <c r="J27" s="57"/>
      <c r="K27" s="45"/>
    </row>
    <row r="28" spans="3:11" x14ac:dyDescent="0.3">
      <c r="C28" s="57" t="s">
        <v>215</v>
      </c>
      <c r="D28" s="5">
        <v>0</v>
      </c>
      <c r="E28" s="242">
        <v>0</v>
      </c>
      <c r="J28" s="57"/>
      <c r="K28" s="45"/>
    </row>
    <row r="29" spans="3:11" x14ac:dyDescent="0.3">
      <c r="C29" s="243" t="s">
        <v>216</v>
      </c>
      <c r="D29" s="153">
        <v>55559279.669999994</v>
      </c>
      <c r="E29" s="242">
        <v>0.22839685328974724</v>
      </c>
      <c r="J29" s="57"/>
      <c r="K29" s="45"/>
    </row>
    <row r="30" spans="3:11" x14ac:dyDescent="0.3">
      <c r="C30" s="57" t="s">
        <v>217</v>
      </c>
      <c r="D30" s="153">
        <v>0</v>
      </c>
      <c r="E30" s="242">
        <v>0</v>
      </c>
      <c r="J30" s="57"/>
      <c r="K30" s="45"/>
    </row>
    <row r="31" spans="3:11" x14ac:dyDescent="0.3">
      <c r="C31" s="57" t="s">
        <v>218</v>
      </c>
      <c r="D31" s="153">
        <v>0</v>
      </c>
      <c r="E31" s="242">
        <v>0</v>
      </c>
      <c r="J31" s="57"/>
      <c r="K31" s="45"/>
    </row>
    <row r="32" spans="3:11" x14ac:dyDescent="0.3">
      <c r="C32" s="57" t="s">
        <v>219</v>
      </c>
      <c r="D32" s="153">
        <v>0</v>
      </c>
      <c r="E32" s="242">
        <v>0</v>
      </c>
      <c r="J32" s="57"/>
      <c r="K32" s="45"/>
    </row>
    <row r="33" spans="3:11" x14ac:dyDescent="0.3">
      <c r="C33" s="57" t="s">
        <v>220</v>
      </c>
      <c r="D33" s="153">
        <v>0</v>
      </c>
      <c r="E33" s="242">
        <v>0</v>
      </c>
      <c r="J33" s="57"/>
      <c r="K33" s="45"/>
    </row>
    <row r="34" spans="3:11" x14ac:dyDescent="0.3">
      <c r="C34" s="57" t="s">
        <v>199</v>
      </c>
      <c r="D34" s="5">
        <v>66340329.290000014</v>
      </c>
      <c r="E34" s="242">
        <v>0.27271632292639575</v>
      </c>
      <c r="J34" s="57"/>
      <c r="K34" s="45"/>
    </row>
    <row r="35" spans="3:11" x14ac:dyDescent="0.3">
      <c r="C35" s="57" t="s">
        <v>221</v>
      </c>
      <c r="D35" s="5">
        <v>0</v>
      </c>
      <c r="E35" s="242">
        <v>0</v>
      </c>
      <c r="J35" s="57"/>
      <c r="K35" s="45"/>
    </row>
    <row r="36" spans="3:11" x14ac:dyDescent="0.3">
      <c r="C36" s="11" t="s">
        <v>369</v>
      </c>
      <c r="D36" s="21">
        <v>243257640.67999995</v>
      </c>
      <c r="E36" s="241">
        <v>1</v>
      </c>
      <c r="J36" s="57"/>
      <c r="K36" s="45"/>
    </row>
    <row r="38" spans="3:11" x14ac:dyDescent="0.3">
      <c r="C38" s="8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Y81"/>
  <sheetViews>
    <sheetView topLeftCell="A40" workbookViewId="0">
      <selection activeCell="Z83" sqref="Z83"/>
    </sheetView>
  </sheetViews>
  <sheetFormatPr defaultRowHeight="14.4" x14ac:dyDescent="0.3"/>
  <cols>
    <col min="2" max="2" width="5.109375" customWidth="1"/>
    <col min="3" max="3" width="11" customWidth="1"/>
    <col min="4" max="4" width="11.109375" customWidth="1"/>
    <col min="5" max="6" width="13.88671875" bestFit="1" customWidth="1"/>
    <col min="7" max="8" width="15.33203125" bestFit="1" customWidth="1"/>
    <col min="14" max="14" width="11" customWidth="1"/>
    <col min="15" max="15" width="10.33203125" customWidth="1"/>
    <col min="16" max="16" width="13.88671875" bestFit="1" customWidth="1"/>
    <col min="17" max="17" width="14.6640625" bestFit="1" customWidth="1"/>
    <col min="18" max="18" width="15.33203125" bestFit="1" customWidth="1"/>
    <col min="23" max="23" width="21.44140625" customWidth="1"/>
    <col min="24" max="25" width="14.33203125" bestFit="1" customWidth="1"/>
  </cols>
  <sheetData>
    <row r="2" spans="3:13" x14ac:dyDescent="0.3">
      <c r="C2" s="9" t="s">
        <v>470</v>
      </c>
      <c r="D2" s="9"/>
      <c r="E2" s="9"/>
      <c r="F2" s="9"/>
    </row>
    <row r="3" spans="3:13" x14ac:dyDescent="0.3">
      <c r="C3" s="282" t="s">
        <v>8</v>
      </c>
      <c r="D3" s="283" t="s">
        <v>10</v>
      </c>
      <c r="E3" s="283"/>
      <c r="F3" s="283"/>
    </row>
    <row r="4" spans="3:13" x14ac:dyDescent="0.3">
      <c r="C4" s="282"/>
      <c r="E4" s="221" t="s">
        <v>443</v>
      </c>
      <c r="F4" s="222" t="s">
        <v>456</v>
      </c>
      <c r="J4" s="216"/>
      <c r="K4" s="216"/>
      <c r="L4" s="216"/>
      <c r="M4" s="216"/>
    </row>
    <row r="5" spans="3:13" x14ac:dyDescent="0.3">
      <c r="C5" s="278" t="s">
        <v>1</v>
      </c>
      <c r="D5" s="63" t="s">
        <v>11</v>
      </c>
      <c r="E5" s="64">
        <v>45343584.975857072</v>
      </c>
      <c r="F5" s="64">
        <v>52531787.981446356</v>
      </c>
      <c r="G5" s="73"/>
      <c r="J5" s="73"/>
      <c r="K5" s="73"/>
      <c r="L5" s="73"/>
      <c r="M5" s="73"/>
    </row>
    <row r="6" spans="3:13" x14ac:dyDescent="0.3">
      <c r="C6" s="278"/>
      <c r="D6" s="65" t="s">
        <v>12</v>
      </c>
      <c r="E6" s="64">
        <v>577565773.94844878</v>
      </c>
      <c r="F6" s="64">
        <v>623319868.8366425</v>
      </c>
      <c r="G6" s="73"/>
      <c r="J6" s="73"/>
      <c r="K6" s="73"/>
      <c r="L6" s="73"/>
      <c r="M6" s="73"/>
    </row>
    <row r="7" spans="3:13" x14ac:dyDescent="0.3">
      <c r="C7" s="278"/>
      <c r="D7" s="65" t="s">
        <v>13</v>
      </c>
      <c r="E7" s="64">
        <v>3000847516.1700001</v>
      </c>
      <c r="F7" s="64">
        <v>3290730532.4199996</v>
      </c>
      <c r="G7" s="73"/>
      <c r="J7" s="73"/>
      <c r="K7" s="73"/>
      <c r="L7" s="73"/>
      <c r="M7" s="73"/>
    </row>
    <row r="8" spans="3:13" x14ac:dyDescent="0.3">
      <c r="C8" s="278"/>
      <c r="D8" s="65" t="s">
        <v>14</v>
      </c>
      <c r="E8" s="64">
        <v>6378055.9999999991</v>
      </c>
      <c r="F8" s="64">
        <v>8297589</v>
      </c>
      <c r="G8" s="73"/>
      <c r="J8" s="73"/>
      <c r="K8" s="73"/>
      <c r="L8" s="73"/>
      <c r="M8" s="73"/>
    </row>
    <row r="9" spans="3:13" x14ac:dyDescent="0.3">
      <c r="C9" s="278"/>
      <c r="D9" s="65" t="s">
        <v>15</v>
      </c>
      <c r="E9" s="64">
        <v>32468971.000000004</v>
      </c>
      <c r="F9" s="64">
        <v>32283157.999999996</v>
      </c>
      <c r="G9" s="73"/>
      <c r="J9" s="73"/>
      <c r="K9" s="73"/>
      <c r="L9" s="73"/>
      <c r="M9" s="73"/>
    </row>
    <row r="10" spans="3:13" x14ac:dyDescent="0.3">
      <c r="C10" s="278"/>
      <c r="D10" s="65" t="s">
        <v>16</v>
      </c>
      <c r="E10" s="64">
        <v>20528073</v>
      </c>
      <c r="F10" s="64">
        <v>19028277</v>
      </c>
      <c r="G10" s="73"/>
      <c r="J10" s="73"/>
      <c r="K10" s="73"/>
      <c r="L10" s="73"/>
      <c r="M10" s="73"/>
    </row>
    <row r="11" spans="3:13" x14ac:dyDescent="0.3">
      <c r="C11" s="278"/>
      <c r="D11" s="65" t="s">
        <v>17</v>
      </c>
      <c r="E11" s="64">
        <v>28052624</v>
      </c>
      <c r="F11" s="64">
        <v>28539905</v>
      </c>
      <c r="G11" s="73"/>
      <c r="J11" s="73"/>
      <c r="K11" s="73"/>
      <c r="L11" s="73"/>
      <c r="M11" s="73"/>
    </row>
    <row r="12" spans="3:13" x14ac:dyDescent="0.3">
      <c r="C12" s="278"/>
      <c r="D12" s="65" t="s">
        <v>18</v>
      </c>
      <c r="E12" s="64">
        <v>1720124013.4900002</v>
      </c>
      <c r="F12" s="64">
        <v>1867891728.5600002</v>
      </c>
      <c r="G12" s="73"/>
      <c r="J12" s="73"/>
      <c r="K12" s="73"/>
      <c r="L12" s="73"/>
      <c r="M12" s="73"/>
    </row>
    <row r="13" spans="3:13" x14ac:dyDescent="0.3">
      <c r="C13" s="278"/>
      <c r="D13" s="65" t="s">
        <v>19</v>
      </c>
      <c r="E13" s="64">
        <v>333162635.88</v>
      </c>
      <c r="F13" s="64">
        <v>378373580.5222162</v>
      </c>
      <c r="G13" s="73"/>
      <c r="J13" s="73"/>
      <c r="K13" s="73"/>
      <c r="L13" s="73"/>
      <c r="M13" s="73"/>
    </row>
    <row r="14" spans="3:13" x14ac:dyDescent="0.3">
      <c r="C14" s="278"/>
      <c r="D14" s="65" t="s">
        <v>20</v>
      </c>
      <c r="E14" s="64">
        <v>6881494379.8999996</v>
      </c>
      <c r="F14" s="64">
        <v>7410863012</v>
      </c>
      <c r="G14" s="73"/>
      <c r="J14" s="73"/>
      <c r="K14" s="73"/>
      <c r="L14" s="73"/>
      <c r="M14" s="73"/>
    </row>
    <row r="15" spans="3:13" x14ac:dyDescent="0.3">
      <c r="C15" s="278"/>
      <c r="D15" s="65" t="s">
        <v>21</v>
      </c>
      <c r="E15" s="64">
        <v>8326838.0000000009</v>
      </c>
      <c r="F15" s="64">
        <v>10656422</v>
      </c>
      <c r="G15" s="73"/>
      <c r="J15" s="73"/>
      <c r="K15" s="73"/>
      <c r="L15" s="73"/>
      <c r="M15" s="73"/>
    </row>
    <row r="16" spans="3:13" x14ac:dyDescent="0.3">
      <c r="C16" s="278"/>
      <c r="D16" s="65" t="s">
        <v>22</v>
      </c>
      <c r="E16" s="64">
        <v>7152025</v>
      </c>
      <c r="F16" s="64">
        <v>4570859</v>
      </c>
      <c r="G16" s="73"/>
      <c r="J16" s="73"/>
      <c r="K16" s="73"/>
      <c r="L16" s="73"/>
      <c r="M16" s="73"/>
    </row>
    <row r="17" spans="3:13" x14ac:dyDescent="0.3">
      <c r="C17" s="278"/>
      <c r="D17" s="65" t="s">
        <v>23</v>
      </c>
      <c r="E17" s="64">
        <v>385397584.31</v>
      </c>
      <c r="F17" s="64">
        <v>389271201.30000001</v>
      </c>
      <c r="G17" s="73"/>
      <c r="J17" s="73"/>
      <c r="K17" s="73"/>
      <c r="L17" s="73"/>
      <c r="M17" s="73"/>
    </row>
    <row r="18" spans="3:13" x14ac:dyDescent="0.3">
      <c r="C18" s="278"/>
      <c r="D18" s="65" t="s">
        <v>24</v>
      </c>
      <c r="E18" s="64">
        <v>122820325.40000001</v>
      </c>
      <c r="F18" s="64">
        <v>139385282.85000008</v>
      </c>
      <c r="G18" s="73"/>
      <c r="J18" s="73"/>
      <c r="K18" s="73"/>
      <c r="L18" s="73"/>
      <c r="M18" s="73"/>
    </row>
    <row r="19" spans="3:13" x14ac:dyDescent="0.3">
      <c r="C19" s="278"/>
      <c r="D19" s="65" t="s">
        <v>25</v>
      </c>
      <c r="E19" s="64">
        <v>219604617.53</v>
      </c>
      <c r="F19" s="64">
        <v>223687735.33000001</v>
      </c>
      <c r="G19" s="73"/>
      <c r="J19" s="73"/>
      <c r="K19" s="73"/>
      <c r="L19" s="73"/>
      <c r="M19" s="73"/>
    </row>
    <row r="20" spans="3:13" x14ac:dyDescent="0.3">
      <c r="C20" s="278"/>
      <c r="D20" s="65" t="s">
        <v>26</v>
      </c>
      <c r="E20" s="64">
        <v>151192024.90569428</v>
      </c>
      <c r="F20" s="64">
        <v>192650874.40969488</v>
      </c>
      <c r="G20" s="73"/>
      <c r="J20" s="73"/>
      <c r="K20" s="73"/>
      <c r="L20" s="73"/>
      <c r="M20" s="73"/>
    </row>
    <row r="21" spans="3:13" x14ac:dyDescent="0.3">
      <c r="C21" s="278"/>
      <c r="D21" s="65" t="s">
        <v>27</v>
      </c>
      <c r="E21" s="64">
        <v>827236</v>
      </c>
      <c r="F21" s="64">
        <v>834707</v>
      </c>
      <c r="G21" s="73"/>
      <c r="J21" s="73"/>
      <c r="K21" s="73"/>
      <c r="L21" s="73"/>
      <c r="M21" s="73"/>
    </row>
    <row r="22" spans="3:13" x14ac:dyDescent="0.3">
      <c r="C22" s="278"/>
      <c r="D22" s="65" t="s">
        <v>28</v>
      </c>
      <c r="E22" s="64">
        <v>156698848</v>
      </c>
      <c r="F22" s="64">
        <v>196172809.69999999</v>
      </c>
      <c r="G22" s="73"/>
      <c r="J22" s="73"/>
      <c r="K22" s="73"/>
      <c r="L22" s="73"/>
      <c r="M22" s="73"/>
    </row>
    <row r="23" spans="3:13" x14ac:dyDescent="0.3">
      <c r="C23" s="278"/>
      <c r="D23" s="1" t="s">
        <v>3</v>
      </c>
      <c r="E23" s="66">
        <v>13697985127.51</v>
      </c>
      <c r="F23" s="66">
        <v>14869089330.91</v>
      </c>
      <c r="G23" s="73"/>
      <c r="J23" s="73"/>
      <c r="K23" s="73"/>
      <c r="L23" s="73"/>
      <c r="M23" s="73"/>
    </row>
    <row r="24" spans="3:13" x14ac:dyDescent="0.3">
      <c r="C24" s="278" t="s">
        <v>2</v>
      </c>
      <c r="D24" s="65" t="s">
        <v>29</v>
      </c>
      <c r="E24" s="64">
        <v>1910605363.8379769</v>
      </c>
      <c r="F24" s="64">
        <v>2141455284.6600072</v>
      </c>
      <c r="G24" s="73"/>
      <c r="J24" s="73"/>
      <c r="K24" s="73"/>
      <c r="L24" s="73"/>
      <c r="M24" s="73"/>
    </row>
    <row r="25" spans="3:13" x14ac:dyDescent="0.3">
      <c r="C25" s="278"/>
      <c r="D25" s="65" t="s">
        <v>30</v>
      </c>
      <c r="E25" s="64">
        <v>7299</v>
      </c>
      <c r="F25" s="64">
        <v>5023</v>
      </c>
      <c r="G25" s="73"/>
      <c r="J25" s="73"/>
      <c r="K25" s="73"/>
      <c r="L25" s="73"/>
      <c r="M25" s="73"/>
    </row>
    <row r="26" spans="3:13" x14ac:dyDescent="0.3">
      <c r="C26" s="278"/>
      <c r="D26" s="65" t="s">
        <v>31</v>
      </c>
      <c r="E26" s="64">
        <v>872916459.32202303</v>
      </c>
      <c r="F26" s="64">
        <v>1170769036.4700005</v>
      </c>
      <c r="G26" s="73"/>
      <c r="J26" s="73"/>
      <c r="K26" s="73"/>
      <c r="L26" s="73"/>
      <c r="M26" s="73"/>
    </row>
    <row r="27" spans="3:13" x14ac:dyDescent="0.3">
      <c r="C27" s="278"/>
      <c r="D27" s="65" t="s">
        <v>32</v>
      </c>
      <c r="E27" s="64">
        <v>0</v>
      </c>
      <c r="F27" s="64">
        <v>0</v>
      </c>
      <c r="G27" s="73"/>
      <c r="J27" s="73"/>
      <c r="K27" s="73"/>
      <c r="L27" s="73"/>
      <c r="M27" s="73"/>
    </row>
    <row r="28" spans="3:13" x14ac:dyDescent="0.3">
      <c r="C28" s="278"/>
      <c r="D28" s="65" t="s">
        <v>32</v>
      </c>
      <c r="E28" s="64">
        <v>0</v>
      </c>
      <c r="F28" s="64">
        <v>0</v>
      </c>
      <c r="G28" s="73"/>
      <c r="J28" s="73"/>
      <c r="K28" s="73"/>
      <c r="L28" s="73"/>
      <c r="M28" s="73"/>
    </row>
    <row r="29" spans="3:13" x14ac:dyDescent="0.3">
      <c r="C29" s="278"/>
      <c r="D29" s="65" t="s">
        <v>34</v>
      </c>
      <c r="E29" s="64">
        <v>0</v>
      </c>
      <c r="F29" s="64">
        <v>0</v>
      </c>
      <c r="G29" s="73"/>
      <c r="J29" s="73"/>
      <c r="K29" s="73"/>
      <c r="L29" s="73"/>
      <c r="M29" s="73"/>
    </row>
    <row r="30" spans="3:13" x14ac:dyDescent="0.3">
      <c r="C30" s="278"/>
      <c r="D30" s="65" t="s">
        <v>35</v>
      </c>
      <c r="E30" s="64">
        <v>0</v>
      </c>
      <c r="F30" s="64">
        <v>0</v>
      </c>
      <c r="G30" s="73"/>
      <c r="J30" s="73"/>
      <c r="K30" s="73"/>
      <c r="L30" s="73"/>
      <c r="M30" s="73"/>
    </row>
    <row r="31" spans="3:13" x14ac:dyDescent="0.3">
      <c r="C31" s="278"/>
      <c r="D31" s="65" t="s">
        <v>11</v>
      </c>
      <c r="E31" s="64">
        <v>108060802.71000004</v>
      </c>
      <c r="F31" s="64">
        <v>172730135.13002864</v>
      </c>
      <c r="G31" s="73"/>
      <c r="J31" s="73"/>
      <c r="K31" s="73"/>
      <c r="L31" s="73"/>
      <c r="M31" s="73"/>
    </row>
    <row r="32" spans="3:13" x14ac:dyDescent="0.3">
      <c r="C32" s="278"/>
      <c r="D32" s="65" t="s">
        <v>12</v>
      </c>
      <c r="E32" s="64">
        <v>304138727</v>
      </c>
      <c r="F32" s="64">
        <v>351277897</v>
      </c>
      <c r="G32" s="73"/>
      <c r="J32" s="73"/>
      <c r="K32" s="73"/>
      <c r="L32" s="73"/>
      <c r="M32" s="73"/>
    </row>
    <row r="33" spans="3:25" x14ac:dyDescent="0.3">
      <c r="C33" s="278"/>
      <c r="D33" s="1" t="s">
        <v>3</v>
      </c>
      <c r="E33" s="66">
        <v>3195728651.8699999</v>
      </c>
      <c r="F33" s="66">
        <v>3836237376.2600365</v>
      </c>
      <c r="G33" s="73"/>
      <c r="J33" s="73"/>
      <c r="K33" s="73"/>
      <c r="L33" s="73"/>
      <c r="M33" s="73"/>
    </row>
    <row r="34" spans="3:25" x14ac:dyDescent="0.3">
      <c r="C34" s="278" t="s">
        <v>3</v>
      </c>
      <c r="D34" s="278"/>
      <c r="E34" s="66">
        <v>16893713779.380001</v>
      </c>
      <c r="F34" s="66">
        <v>18705326707.170036</v>
      </c>
      <c r="G34" s="73"/>
      <c r="J34" s="73"/>
      <c r="K34" s="73"/>
      <c r="L34" s="73"/>
      <c r="M34" s="73"/>
    </row>
    <row r="36" spans="3:25" x14ac:dyDescent="0.3">
      <c r="C36" s="8" t="s">
        <v>222</v>
      </c>
    </row>
    <row r="40" spans="3:25" x14ac:dyDescent="0.3">
      <c r="C40" s="284" t="s">
        <v>520</v>
      </c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 t="s">
        <v>521</v>
      </c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</row>
    <row r="41" spans="3:25" x14ac:dyDescent="0.3"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</row>
    <row r="42" spans="3:25" x14ac:dyDescent="0.3">
      <c r="C42" s="282" t="s">
        <v>8</v>
      </c>
      <c r="D42" s="283" t="s">
        <v>10</v>
      </c>
      <c r="E42" s="283"/>
      <c r="F42" s="283"/>
      <c r="G42" s="283"/>
      <c r="M42" s="38"/>
      <c r="N42" s="278" t="s">
        <v>8</v>
      </c>
      <c r="O42" s="273" t="s">
        <v>10</v>
      </c>
      <c r="P42" s="273"/>
      <c r="Q42" s="273"/>
      <c r="R42" s="273"/>
    </row>
    <row r="43" spans="3:25" ht="28.8" x14ac:dyDescent="0.3">
      <c r="C43" s="282"/>
      <c r="D43" s="62" t="s">
        <v>9</v>
      </c>
      <c r="E43" s="30" t="s">
        <v>471</v>
      </c>
      <c r="F43" s="30" t="s">
        <v>472</v>
      </c>
      <c r="G43" s="30" t="s">
        <v>223</v>
      </c>
      <c r="M43" s="38"/>
      <c r="N43" s="278"/>
      <c r="O43" s="30" t="s">
        <v>9</v>
      </c>
      <c r="P43" s="214" t="s">
        <v>471</v>
      </c>
      <c r="Q43" s="30" t="s">
        <v>472</v>
      </c>
      <c r="R43" s="1" t="s">
        <v>223</v>
      </c>
      <c r="W43" s="216"/>
      <c r="X43" s="216"/>
      <c r="Y43" s="216"/>
    </row>
    <row r="44" spans="3:25" x14ac:dyDescent="0.3">
      <c r="C44" s="278" t="s">
        <v>1</v>
      </c>
      <c r="D44" s="65" t="s">
        <v>11</v>
      </c>
      <c r="E44" s="154">
        <v>20363489</v>
      </c>
      <c r="F44" s="223">
        <v>1543456.4670604602</v>
      </c>
      <c r="G44" s="153">
        <f>F44+E44</f>
        <v>21906945.467060462</v>
      </c>
      <c r="H44" s="73"/>
      <c r="N44" s="278" t="s">
        <v>1</v>
      </c>
      <c r="O44" s="63" t="s">
        <v>11</v>
      </c>
      <c r="P44" s="67">
        <v>17332294</v>
      </c>
      <c r="Q44" s="67">
        <v>1992817.4689292442</v>
      </c>
      <c r="R44" s="57">
        <f>Q44+P44</f>
        <v>19325111.468929246</v>
      </c>
      <c r="W44" s="73"/>
      <c r="X44" s="73"/>
      <c r="Y44" s="57"/>
    </row>
    <row r="45" spans="3:25" x14ac:dyDescent="0.3">
      <c r="C45" s="278"/>
      <c r="D45" s="65" t="s">
        <v>12</v>
      </c>
      <c r="E45" s="68">
        <v>242816525.00000003</v>
      </c>
      <c r="F45" s="224">
        <v>19675330.797404297</v>
      </c>
      <c r="G45" s="153">
        <f t="shared" ref="G45:G73" si="0">F45+E45</f>
        <v>262491855.79740432</v>
      </c>
      <c r="H45" s="73"/>
      <c r="N45" s="278"/>
      <c r="O45" s="65" t="s">
        <v>12</v>
      </c>
      <c r="P45" s="67">
        <v>209564127</v>
      </c>
      <c r="Q45" s="67">
        <v>18958991.497764677</v>
      </c>
      <c r="R45" s="57">
        <f>Q45+P45</f>
        <v>228523118.49776468</v>
      </c>
      <c r="W45" s="73"/>
      <c r="X45" s="73"/>
      <c r="Y45" s="57"/>
    </row>
    <row r="46" spans="3:25" x14ac:dyDescent="0.3">
      <c r="C46" s="278"/>
      <c r="D46" s="65" t="s">
        <v>13</v>
      </c>
      <c r="E46" s="68">
        <v>979401547</v>
      </c>
      <c r="F46" s="224">
        <v>30588392</v>
      </c>
      <c r="G46" s="153">
        <f t="shared" si="0"/>
        <v>1009989939</v>
      </c>
      <c r="H46" s="73"/>
      <c r="N46" s="278"/>
      <c r="O46" s="65" t="s">
        <v>13</v>
      </c>
      <c r="P46" s="67">
        <v>915718191.38999999</v>
      </c>
      <c r="Q46" s="67">
        <v>25307673</v>
      </c>
      <c r="R46" s="57">
        <f>Q46+P46</f>
        <v>941025864.38999999</v>
      </c>
      <c r="W46" s="73"/>
      <c r="X46" s="73"/>
      <c r="Y46" s="57"/>
    </row>
    <row r="47" spans="3:25" x14ac:dyDescent="0.3">
      <c r="C47" s="278"/>
      <c r="D47" s="65" t="s">
        <v>14</v>
      </c>
      <c r="E47" s="68">
        <v>4471176</v>
      </c>
      <c r="F47" s="224">
        <v>0</v>
      </c>
      <c r="G47" s="153">
        <f t="shared" si="0"/>
        <v>4471176</v>
      </c>
      <c r="H47" s="73"/>
      <c r="N47" s="278"/>
      <c r="O47" s="65" t="s">
        <v>14</v>
      </c>
      <c r="P47" s="67">
        <v>4114486</v>
      </c>
      <c r="Q47" s="67">
        <v>0</v>
      </c>
      <c r="R47" s="57">
        <f t="shared" ref="R47:R73" si="1">Q47+P47</f>
        <v>4114486</v>
      </c>
      <c r="W47" s="73"/>
      <c r="X47" s="73"/>
      <c r="Y47" s="57"/>
    </row>
    <row r="48" spans="3:25" x14ac:dyDescent="0.3">
      <c r="C48" s="278"/>
      <c r="D48" s="65" t="s">
        <v>15</v>
      </c>
      <c r="E48" s="68">
        <v>16849877</v>
      </c>
      <c r="F48" s="224">
        <v>0</v>
      </c>
      <c r="G48" s="153">
        <f t="shared" si="0"/>
        <v>16849877</v>
      </c>
      <c r="H48" s="73"/>
      <c r="N48" s="278"/>
      <c r="O48" s="65" t="s">
        <v>15</v>
      </c>
      <c r="P48" s="67">
        <v>16324310</v>
      </c>
      <c r="Q48" s="67">
        <v>0</v>
      </c>
      <c r="R48" s="57">
        <f t="shared" si="1"/>
        <v>16324310</v>
      </c>
      <c r="W48" s="73"/>
      <c r="X48" s="73"/>
      <c r="Y48" s="57"/>
    </row>
    <row r="49" spans="3:25" x14ac:dyDescent="0.3">
      <c r="C49" s="278"/>
      <c r="D49" s="65" t="s">
        <v>16</v>
      </c>
      <c r="E49" s="68">
        <v>6255300</v>
      </c>
      <c r="F49" s="224">
        <v>0</v>
      </c>
      <c r="G49" s="153">
        <f t="shared" si="0"/>
        <v>6255300</v>
      </c>
      <c r="H49" s="73"/>
      <c r="N49" s="278"/>
      <c r="O49" s="65" t="s">
        <v>16</v>
      </c>
      <c r="P49" s="67">
        <v>7320242.9999999991</v>
      </c>
      <c r="Q49" s="67">
        <v>0</v>
      </c>
      <c r="R49" s="57">
        <f t="shared" si="1"/>
        <v>7320242.9999999991</v>
      </c>
      <c r="W49" s="73"/>
      <c r="X49" s="73"/>
      <c r="Y49" s="57"/>
    </row>
    <row r="50" spans="3:25" x14ac:dyDescent="0.3">
      <c r="C50" s="278"/>
      <c r="D50" s="65" t="s">
        <v>17</v>
      </c>
      <c r="E50" s="68">
        <v>8543024</v>
      </c>
      <c r="F50" s="224">
        <v>0</v>
      </c>
      <c r="G50" s="153">
        <f t="shared" si="0"/>
        <v>8543024</v>
      </c>
      <c r="H50" s="73"/>
      <c r="N50" s="278"/>
      <c r="O50" s="65" t="s">
        <v>17</v>
      </c>
      <c r="P50" s="67">
        <v>10397130</v>
      </c>
      <c r="Q50" s="67">
        <v>417</v>
      </c>
      <c r="R50" s="57">
        <f t="shared" si="1"/>
        <v>10397547</v>
      </c>
      <c r="W50" s="73"/>
      <c r="X50" s="73"/>
      <c r="Y50" s="57"/>
    </row>
    <row r="51" spans="3:25" x14ac:dyDescent="0.3">
      <c r="C51" s="278"/>
      <c r="D51" s="65" t="s">
        <v>18</v>
      </c>
      <c r="E51" s="68">
        <v>651647728</v>
      </c>
      <c r="F51" s="224">
        <v>40316262.090000004</v>
      </c>
      <c r="G51" s="153">
        <f t="shared" si="0"/>
        <v>691963990.09000003</v>
      </c>
      <c r="H51" s="73"/>
      <c r="N51" s="278"/>
      <c r="O51" s="65" t="s">
        <v>18</v>
      </c>
      <c r="P51" s="67">
        <v>615792186</v>
      </c>
      <c r="Q51" s="67">
        <v>35043073.060000002</v>
      </c>
      <c r="R51" s="57">
        <f t="shared" si="1"/>
        <v>650835259.05999994</v>
      </c>
      <c r="W51" s="73"/>
      <c r="X51" s="73"/>
      <c r="Y51" s="57"/>
    </row>
    <row r="52" spans="3:25" x14ac:dyDescent="0.3">
      <c r="C52" s="278"/>
      <c r="D52" s="65" t="s">
        <v>19</v>
      </c>
      <c r="E52" s="68">
        <v>67372981</v>
      </c>
      <c r="F52" s="224">
        <v>23842694.797874633</v>
      </c>
      <c r="G52" s="153">
        <f t="shared" si="0"/>
        <v>91215675.797874629</v>
      </c>
      <c r="H52" s="73"/>
      <c r="N52" s="278"/>
      <c r="O52" s="65" t="s">
        <v>19</v>
      </c>
      <c r="P52" s="67">
        <v>74494834</v>
      </c>
      <c r="Q52" s="67">
        <v>21745902.759999998</v>
      </c>
      <c r="R52" s="57">
        <f t="shared" si="1"/>
        <v>96240736.75999999</v>
      </c>
      <c r="W52" s="73"/>
      <c r="X52" s="73"/>
      <c r="Y52" s="57"/>
    </row>
    <row r="53" spans="3:25" x14ac:dyDescent="0.3">
      <c r="C53" s="278"/>
      <c r="D53" s="65" t="s">
        <v>20</v>
      </c>
      <c r="E53" s="68">
        <v>2195015890.5099998</v>
      </c>
      <c r="F53" s="224">
        <v>517873290.08593035</v>
      </c>
      <c r="G53" s="153">
        <f t="shared" si="0"/>
        <v>2712889180.5959301</v>
      </c>
      <c r="H53" s="73"/>
      <c r="N53" s="278"/>
      <c r="O53" s="65" t="s">
        <v>20</v>
      </c>
      <c r="P53" s="67">
        <v>1960411202.8599989</v>
      </c>
      <c r="Q53" s="67">
        <v>330489969</v>
      </c>
      <c r="R53" s="57">
        <f t="shared" si="1"/>
        <v>2290901171.8599987</v>
      </c>
      <c r="W53" s="73"/>
      <c r="X53" s="73"/>
      <c r="Y53" s="57"/>
    </row>
    <row r="54" spans="3:25" x14ac:dyDescent="0.3">
      <c r="C54" s="278"/>
      <c r="D54" s="65" t="s">
        <v>21</v>
      </c>
      <c r="E54" s="68">
        <v>2427124</v>
      </c>
      <c r="F54" s="224">
        <v>0</v>
      </c>
      <c r="G54" s="153">
        <f t="shared" si="0"/>
        <v>2427124</v>
      </c>
      <c r="H54" s="73"/>
      <c r="N54" s="278"/>
      <c r="O54" s="65" t="s">
        <v>21</v>
      </c>
      <c r="P54" s="67">
        <v>4416195</v>
      </c>
      <c r="Q54" s="67">
        <v>0</v>
      </c>
      <c r="R54" s="57">
        <f t="shared" si="1"/>
        <v>4416195</v>
      </c>
      <c r="W54" s="73"/>
      <c r="X54" s="73"/>
      <c r="Y54" s="57"/>
    </row>
    <row r="55" spans="3:25" x14ac:dyDescent="0.3">
      <c r="C55" s="278"/>
      <c r="D55" s="65" t="s">
        <v>22</v>
      </c>
      <c r="E55" s="68">
        <v>1930528.0000000002</v>
      </c>
      <c r="F55" s="224">
        <v>0</v>
      </c>
      <c r="G55" s="153">
        <f t="shared" si="0"/>
        <v>1930528.0000000002</v>
      </c>
      <c r="H55" s="73"/>
      <c r="N55" s="278"/>
      <c r="O55" s="65" t="s">
        <v>22</v>
      </c>
      <c r="P55" s="67">
        <v>2660615</v>
      </c>
      <c r="Q55" s="67">
        <v>0</v>
      </c>
      <c r="R55" s="57">
        <f t="shared" si="1"/>
        <v>2660615</v>
      </c>
      <c r="W55" s="73"/>
      <c r="X55" s="73"/>
      <c r="Y55" s="57"/>
    </row>
    <row r="56" spans="3:25" x14ac:dyDescent="0.3">
      <c r="C56" s="278"/>
      <c r="D56" s="65" t="s">
        <v>23</v>
      </c>
      <c r="E56" s="68">
        <v>176479097</v>
      </c>
      <c r="F56" s="224">
        <v>6750057.3499999996</v>
      </c>
      <c r="G56" s="153">
        <f t="shared" si="0"/>
        <v>183229154.34999999</v>
      </c>
      <c r="H56" s="73"/>
      <c r="N56" s="278"/>
      <c r="O56" s="65" t="s">
        <v>23</v>
      </c>
      <c r="P56" s="67">
        <v>168261310</v>
      </c>
      <c r="Q56" s="67">
        <v>6601093.8399999999</v>
      </c>
      <c r="R56" s="57">
        <f t="shared" si="1"/>
        <v>174862403.84</v>
      </c>
      <c r="W56" s="73"/>
      <c r="X56" s="73"/>
      <c r="Y56" s="57"/>
    </row>
    <row r="57" spans="3:25" x14ac:dyDescent="0.3">
      <c r="C57" s="278"/>
      <c r="D57" s="65" t="s">
        <v>24</v>
      </c>
      <c r="E57" s="68">
        <v>4894</v>
      </c>
      <c r="F57" s="224">
        <v>57142783.190000005</v>
      </c>
      <c r="G57" s="153">
        <f t="shared" si="0"/>
        <v>57147677.190000005</v>
      </c>
      <c r="H57" s="73"/>
      <c r="N57" s="278"/>
      <c r="O57" s="65" t="s">
        <v>24</v>
      </c>
      <c r="P57" s="67">
        <v>1384</v>
      </c>
      <c r="Q57" s="67">
        <v>45436197.879999898</v>
      </c>
      <c r="R57" s="57">
        <f t="shared" si="1"/>
        <v>45437581.879999898</v>
      </c>
      <c r="W57" s="73"/>
      <c r="X57" s="73"/>
      <c r="Y57" s="57"/>
    </row>
    <row r="58" spans="3:25" x14ac:dyDescent="0.3">
      <c r="C58" s="278"/>
      <c r="D58" s="65" t="s">
        <v>25</v>
      </c>
      <c r="E58" s="68">
        <v>71344696</v>
      </c>
      <c r="F58" s="224">
        <v>1488307.96</v>
      </c>
      <c r="G58" s="153">
        <f t="shared" si="0"/>
        <v>72833003.959999993</v>
      </c>
      <c r="H58" s="73"/>
      <c r="N58" s="278"/>
      <c r="O58" s="65" t="s">
        <v>25</v>
      </c>
      <c r="P58" s="67">
        <v>64775979</v>
      </c>
      <c r="Q58" s="67">
        <v>2515630.41</v>
      </c>
      <c r="R58" s="57">
        <f t="shared" si="1"/>
        <v>67291609.409999996</v>
      </c>
      <c r="W58" s="73"/>
      <c r="X58" s="73"/>
      <c r="Y58" s="57"/>
    </row>
    <row r="59" spans="3:25" x14ac:dyDescent="0.3">
      <c r="C59" s="278"/>
      <c r="D59" s="65" t="s">
        <v>26</v>
      </c>
      <c r="E59" s="68">
        <v>17415738</v>
      </c>
      <c r="F59" s="224">
        <v>51309095.027660608</v>
      </c>
      <c r="G59" s="153">
        <f t="shared" si="0"/>
        <v>68724833.027660608</v>
      </c>
      <c r="H59" s="73"/>
      <c r="N59" s="278"/>
      <c r="O59" s="65" t="s">
        <v>26</v>
      </c>
      <c r="P59" s="67">
        <v>21629169</v>
      </c>
      <c r="Q59" s="67">
        <v>39197731.203306079</v>
      </c>
      <c r="R59" s="57">
        <f t="shared" si="1"/>
        <v>60826900.203306079</v>
      </c>
      <c r="W59" s="73"/>
      <c r="X59" s="73"/>
      <c r="Y59" s="57"/>
    </row>
    <row r="60" spans="3:25" x14ac:dyDescent="0.3">
      <c r="C60" s="278"/>
      <c r="D60" s="65" t="s">
        <v>27</v>
      </c>
      <c r="E60" s="68">
        <v>413453</v>
      </c>
      <c r="F60" s="224">
        <v>0</v>
      </c>
      <c r="G60" s="153">
        <f t="shared" si="0"/>
        <v>413453</v>
      </c>
      <c r="H60" s="73"/>
      <c r="N60" s="278"/>
      <c r="O60" s="65" t="s">
        <v>27</v>
      </c>
      <c r="P60" s="67">
        <v>215213</v>
      </c>
      <c r="Q60" s="67">
        <v>0</v>
      </c>
      <c r="R60" s="57">
        <f t="shared" si="1"/>
        <v>215213</v>
      </c>
      <c r="W60" s="73"/>
      <c r="X60" s="73"/>
      <c r="Y60" s="57"/>
    </row>
    <row r="61" spans="3:25" x14ac:dyDescent="0.3">
      <c r="C61" s="278"/>
      <c r="D61" s="65" t="s">
        <v>28</v>
      </c>
      <c r="E61" s="68">
        <v>48592814.999999993</v>
      </c>
      <c r="F61" s="224">
        <v>2995545.4699999997</v>
      </c>
      <c r="G61" s="153">
        <f t="shared" si="0"/>
        <v>51588360.469999991</v>
      </c>
      <c r="H61" s="73"/>
      <c r="N61" s="278"/>
      <c r="O61" s="65" t="s">
        <v>28</v>
      </c>
      <c r="P61" s="67">
        <v>51955724</v>
      </c>
      <c r="Q61" s="67">
        <v>2305174.63</v>
      </c>
      <c r="R61" s="57">
        <f t="shared" si="1"/>
        <v>54260898.630000003</v>
      </c>
      <c r="W61" s="73"/>
      <c r="X61" s="73"/>
      <c r="Y61" s="57"/>
    </row>
    <row r="62" spans="3:25" x14ac:dyDescent="0.3">
      <c r="C62" s="278"/>
      <c r="D62" s="1" t="s">
        <v>3</v>
      </c>
      <c r="E62" s="69">
        <v>4511345882.5100002</v>
      </c>
      <c r="F62" s="225">
        <v>753525215.23593056</v>
      </c>
      <c r="G62" s="21">
        <f t="shared" si="0"/>
        <v>5264871097.7459307</v>
      </c>
      <c r="H62" s="73"/>
      <c r="N62" s="278"/>
      <c r="O62" s="1" t="s">
        <v>3</v>
      </c>
      <c r="P62" s="227">
        <f>SUM(P44:P61)</f>
        <v>4145384593.249999</v>
      </c>
      <c r="Q62" s="227">
        <f>SUM(Q44:Q61)</f>
        <v>529594671.74999988</v>
      </c>
      <c r="R62" s="71">
        <f t="shared" si="1"/>
        <v>4674979264.999999</v>
      </c>
      <c r="W62" s="73"/>
      <c r="X62" s="73"/>
      <c r="Y62" s="57"/>
    </row>
    <row r="63" spans="3:25" x14ac:dyDescent="0.3">
      <c r="C63" s="278" t="s">
        <v>2</v>
      </c>
      <c r="D63" s="65" t="s">
        <v>29</v>
      </c>
      <c r="E63" s="68">
        <v>626847391</v>
      </c>
      <c r="F63" s="224">
        <v>121358031.71999994</v>
      </c>
      <c r="G63" s="153">
        <f t="shared" si="0"/>
        <v>748205422.71999991</v>
      </c>
      <c r="H63" s="57"/>
      <c r="N63" s="278" t="s">
        <v>2</v>
      </c>
      <c r="O63" s="65" t="s">
        <v>29</v>
      </c>
      <c r="P63" s="67">
        <v>579145286</v>
      </c>
      <c r="Q63" s="226">
        <v>130278868.50999899</v>
      </c>
      <c r="R63" s="57">
        <f t="shared" si="1"/>
        <v>709424154.50999904</v>
      </c>
      <c r="W63" s="217"/>
      <c r="X63" s="73"/>
      <c r="Y63" s="57"/>
    </row>
    <row r="64" spans="3:25" x14ac:dyDescent="0.3">
      <c r="C64" s="278"/>
      <c r="D64" s="65" t="s">
        <v>30</v>
      </c>
      <c r="E64" s="68">
        <v>0</v>
      </c>
      <c r="F64" s="224">
        <v>0</v>
      </c>
      <c r="G64" s="153">
        <f t="shared" si="0"/>
        <v>0</v>
      </c>
      <c r="H64" s="57"/>
      <c r="N64" s="278"/>
      <c r="O64" s="65" t="s">
        <v>30</v>
      </c>
      <c r="P64" s="67">
        <v>1017</v>
      </c>
      <c r="Q64" s="226">
        <v>0</v>
      </c>
      <c r="R64" s="57">
        <f t="shared" si="1"/>
        <v>1017</v>
      </c>
      <c r="W64" s="217"/>
      <c r="X64" s="73"/>
      <c r="Y64" s="57"/>
    </row>
    <row r="65" spans="3:25" x14ac:dyDescent="0.3">
      <c r="C65" s="278"/>
      <c r="D65" s="65" t="s">
        <v>31</v>
      </c>
      <c r="E65" s="68">
        <v>528528063</v>
      </c>
      <c r="F65" s="224">
        <v>55559279.669999994</v>
      </c>
      <c r="G65" s="153">
        <f t="shared" si="0"/>
        <v>584087342.66999996</v>
      </c>
      <c r="H65" s="57"/>
      <c r="N65" s="278"/>
      <c r="O65" s="65" t="s">
        <v>31</v>
      </c>
      <c r="P65" s="67">
        <v>318458899</v>
      </c>
      <c r="Q65" s="226">
        <v>31050003.010000955</v>
      </c>
      <c r="R65" s="57">
        <f t="shared" si="1"/>
        <v>349508902.01000094</v>
      </c>
      <c r="W65" s="217"/>
      <c r="X65" s="73"/>
      <c r="Y65" s="57"/>
    </row>
    <row r="66" spans="3:25" x14ac:dyDescent="0.3">
      <c r="C66" s="278"/>
      <c r="D66" s="65" t="s">
        <v>32</v>
      </c>
      <c r="E66" s="68">
        <v>0</v>
      </c>
      <c r="F66" s="224">
        <v>0</v>
      </c>
      <c r="G66" s="153">
        <f t="shared" si="0"/>
        <v>0</v>
      </c>
      <c r="H66" s="57"/>
      <c r="N66" s="278"/>
      <c r="O66" s="65" t="s">
        <v>32</v>
      </c>
      <c r="P66" s="67">
        <v>0</v>
      </c>
      <c r="Q66" s="226">
        <v>0</v>
      </c>
      <c r="R66" s="57">
        <f t="shared" si="1"/>
        <v>0</v>
      </c>
      <c r="X66" s="73"/>
      <c r="Y66" s="57"/>
    </row>
    <row r="67" spans="3:25" x14ac:dyDescent="0.3">
      <c r="C67" s="278"/>
      <c r="D67" s="65" t="s">
        <v>33</v>
      </c>
      <c r="E67" s="68">
        <v>0</v>
      </c>
      <c r="F67" s="224">
        <v>0</v>
      </c>
      <c r="G67" s="153">
        <f t="shared" si="0"/>
        <v>0</v>
      </c>
      <c r="H67" s="57"/>
      <c r="N67" s="278"/>
      <c r="O67" s="65" t="s">
        <v>33</v>
      </c>
      <c r="P67" s="67">
        <v>0</v>
      </c>
      <c r="Q67" s="226">
        <v>0</v>
      </c>
      <c r="R67" s="57">
        <f t="shared" si="1"/>
        <v>0</v>
      </c>
      <c r="X67" s="73"/>
      <c r="Y67" s="57"/>
    </row>
    <row r="68" spans="3:25" x14ac:dyDescent="0.3">
      <c r="C68" s="278"/>
      <c r="D68" s="65" t="s">
        <v>34</v>
      </c>
      <c r="E68" s="68">
        <v>0</v>
      </c>
      <c r="F68" s="224">
        <v>0</v>
      </c>
      <c r="G68" s="153">
        <f t="shared" si="0"/>
        <v>0</v>
      </c>
      <c r="H68" s="57"/>
      <c r="N68" s="278"/>
      <c r="O68" s="65" t="s">
        <v>34</v>
      </c>
      <c r="P68" s="67">
        <v>0</v>
      </c>
      <c r="Q68" s="226">
        <v>0</v>
      </c>
      <c r="R68" s="57">
        <f t="shared" si="1"/>
        <v>0</v>
      </c>
      <c r="X68" s="73"/>
      <c r="Y68" s="57"/>
    </row>
    <row r="69" spans="3:25" x14ac:dyDescent="0.3">
      <c r="C69" s="278"/>
      <c r="D69" s="65" t="s">
        <v>35</v>
      </c>
      <c r="E69" s="68">
        <v>0</v>
      </c>
      <c r="F69" s="224">
        <v>0</v>
      </c>
      <c r="G69" s="153">
        <f t="shared" si="0"/>
        <v>0</v>
      </c>
      <c r="H69" s="57"/>
      <c r="N69" s="278"/>
      <c r="O69" s="65" t="s">
        <v>35</v>
      </c>
      <c r="P69" s="67">
        <v>0</v>
      </c>
      <c r="Q69" s="226">
        <v>0</v>
      </c>
      <c r="R69" s="57">
        <f t="shared" si="1"/>
        <v>0</v>
      </c>
      <c r="X69" s="73"/>
      <c r="Y69" s="57"/>
    </row>
    <row r="70" spans="3:25" x14ac:dyDescent="0.3">
      <c r="C70" s="278"/>
      <c r="D70" s="65" t="s">
        <v>11</v>
      </c>
      <c r="E70" s="68">
        <v>5387872</v>
      </c>
      <c r="F70" s="224">
        <v>66340329.290000014</v>
      </c>
      <c r="G70" s="153">
        <f t="shared" si="0"/>
        <v>71728201.290000021</v>
      </c>
      <c r="H70" s="57"/>
      <c r="N70" s="278"/>
      <c r="O70" s="65" t="s">
        <v>11</v>
      </c>
      <c r="P70" s="67">
        <v>5697184</v>
      </c>
      <c r="Q70" s="226">
        <v>56868703.040013403</v>
      </c>
      <c r="R70" s="57">
        <f t="shared" si="1"/>
        <v>62565887.040013403</v>
      </c>
      <c r="W70" s="73"/>
      <c r="X70" s="73"/>
      <c r="Y70" s="57"/>
    </row>
    <row r="71" spans="3:25" x14ac:dyDescent="0.3">
      <c r="C71" s="278"/>
      <c r="D71" s="65" t="s">
        <v>12</v>
      </c>
      <c r="E71" s="68">
        <v>159492679</v>
      </c>
      <c r="F71" s="224">
        <v>0</v>
      </c>
      <c r="G71" s="153">
        <f t="shared" si="0"/>
        <v>159492679</v>
      </c>
      <c r="H71" s="57"/>
      <c r="N71" s="278"/>
      <c r="O71" s="65" t="s">
        <v>12</v>
      </c>
      <c r="P71" s="67">
        <v>151241112</v>
      </c>
      <c r="Q71" s="226">
        <v>0</v>
      </c>
      <c r="R71" s="57">
        <f t="shared" si="1"/>
        <v>151241112</v>
      </c>
      <c r="W71" s="73"/>
      <c r="X71" s="73"/>
      <c r="Y71" s="57"/>
    </row>
    <row r="72" spans="3:25" x14ac:dyDescent="0.3">
      <c r="C72" s="278"/>
      <c r="D72" s="1" t="s">
        <v>3</v>
      </c>
      <c r="E72" s="69">
        <v>1320256005</v>
      </c>
      <c r="F72" s="225">
        <v>243257640.67999995</v>
      </c>
      <c r="G72" s="21">
        <f t="shared" si="0"/>
        <v>1563513645.6799998</v>
      </c>
      <c r="H72" s="57"/>
      <c r="N72" s="278"/>
      <c r="O72" s="1" t="s">
        <v>3</v>
      </c>
      <c r="P72" s="70">
        <f>SUM(P63:P71)</f>
        <v>1054543498</v>
      </c>
      <c r="Q72" s="70">
        <f>SUM(Q63:Q71)</f>
        <v>218197574.56001335</v>
      </c>
      <c r="R72" s="71">
        <f t="shared" si="1"/>
        <v>1272741072.5600133</v>
      </c>
      <c r="W72" s="73"/>
      <c r="X72" s="73"/>
      <c r="Y72" s="57"/>
    </row>
    <row r="73" spans="3:25" x14ac:dyDescent="0.3">
      <c r="C73" s="278" t="s">
        <v>3</v>
      </c>
      <c r="D73" s="278"/>
      <c r="E73" s="69">
        <f>E72+E62</f>
        <v>5831601887.5100002</v>
      </c>
      <c r="F73" s="69">
        <f>F72+F62</f>
        <v>996782855.91593051</v>
      </c>
      <c r="G73" s="21">
        <f t="shared" si="0"/>
        <v>6828384743.425931</v>
      </c>
      <c r="H73" s="57"/>
      <c r="N73" s="278" t="s">
        <v>3</v>
      </c>
      <c r="O73" s="278"/>
      <c r="P73" s="70">
        <v>5199928091.249999</v>
      </c>
      <c r="Q73" s="227">
        <f>Q72+Q62</f>
        <v>747792246.31001329</v>
      </c>
      <c r="R73" s="71">
        <f t="shared" si="1"/>
        <v>5947720337.5600128</v>
      </c>
      <c r="W73" s="73"/>
      <c r="X73" s="73"/>
      <c r="Y73" s="57"/>
    </row>
    <row r="74" spans="3:25" x14ac:dyDescent="0.3">
      <c r="E74" s="72"/>
      <c r="F74" s="72"/>
      <c r="G74" s="65"/>
    </row>
    <row r="75" spans="3:25" x14ac:dyDescent="0.3">
      <c r="C75" s="8"/>
    </row>
    <row r="77" spans="3:25" x14ac:dyDescent="0.3">
      <c r="G77" s="57"/>
    </row>
    <row r="78" spans="3:25" x14ac:dyDescent="0.3">
      <c r="G78" s="57"/>
    </row>
    <row r="79" spans="3:25" x14ac:dyDescent="0.3">
      <c r="F79" s="12"/>
      <c r="G79" s="57"/>
      <c r="H79" s="57"/>
    </row>
    <row r="80" spans="3:25" x14ac:dyDescent="0.3">
      <c r="F80" s="12"/>
      <c r="G80" s="57"/>
      <c r="H80" s="57"/>
    </row>
    <row r="81" spans="6:8" x14ac:dyDescent="0.3">
      <c r="F81" s="12"/>
      <c r="G81" s="57"/>
      <c r="H81" s="57"/>
    </row>
  </sheetData>
  <mergeCells count="17">
    <mergeCell ref="C63:C72"/>
    <mergeCell ref="N63:N72"/>
    <mergeCell ref="C73:D73"/>
    <mergeCell ref="N73:O73"/>
    <mergeCell ref="N40:Y41"/>
    <mergeCell ref="C42:C43"/>
    <mergeCell ref="D42:G42"/>
    <mergeCell ref="N42:N43"/>
    <mergeCell ref="O42:R42"/>
    <mergeCell ref="C44:C62"/>
    <mergeCell ref="N44:N62"/>
    <mergeCell ref="C40:M41"/>
    <mergeCell ref="C3:C4"/>
    <mergeCell ref="D3:F3"/>
    <mergeCell ref="C5:C23"/>
    <mergeCell ref="C24:C33"/>
    <mergeCell ref="C34:D3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3"/>
  <sheetViews>
    <sheetView workbookViewId="0">
      <selection activeCell="F4" sqref="F4:F8"/>
    </sheetView>
  </sheetViews>
  <sheetFormatPr defaultRowHeight="14.4" x14ac:dyDescent="0.3"/>
  <cols>
    <col min="3" max="3" width="15.5546875" customWidth="1"/>
    <col min="4" max="4" width="15.44140625" bestFit="1" customWidth="1"/>
    <col min="5" max="5" width="17" bestFit="1" customWidth="1"/>
    <col min="6" max="6" width="19.6640625" bestFit="1" customWidth="1"/>
    <col min="7" max="8" width="17" bestFit="1" customWidth="1"/>
    <col min="9" max="10" width="12.5546875" bestFit="1" customWidth="1"/>
    <col min="11" max="12" width="14.33203125" bestFit="1" customWidth="1"/>
  </cols>
  <sheetData>
    <row r="2" spans="3:16" x14ac:dyDescent="0.3">
      <c r="C2" s="277" t="s">
        <v>224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</row>
    <row r="4" spans="3:16" x14ac:dyDescent="0.3">
      <c r="D4" s="255" t="s">
        <v>1</v>
      </c>
      <c r="E4" s="255" t="s">
        <v>2</v>
      </c>
      <c r="F4" s="255" t="s">
        <v>51</v>
      </c>
      <c r="G4" s="255" t="s">
        <v>522</v>
      </c>
      <c r="H4" s="255" t="s">
        <v>523</v>
      </c>
    </row>
    <row r="5" spans="3:16" x14ac:dyDescent="0.3">
      <c r="C5" s="47" t="s">
        <v>507</v>
      </c>
      <c r="D5" s="5">
        <v>95138733.680000007</v>
      </c>
      <c r="E5" s="5">
        <v>56811526.140000008</v>
      </c>
      <c r="F5" s="71">
        <v>151950259.82000002</v>
      </c>
      <c r="G5" s="220">
        <v>0.62611761107023556</v>
      </c>
      <c r="H5" s="220">
        <v>0.37388238892976444</v>
      </c>
    </row>
    <row r="6" spans="3:16" x14ac:dyDescent="0.3">
      <c r="C6" s="47" t="s">
        <v>508</v>
      </c>
      <c r="D6" s="52">
        <v>221048813.45879999</v>
      </c>
      <c r="E6" s="52">
        <v>82513063.939999998</v>
      </c>
      <c r="F6" s="51">
        <v>303561877.39880002</v>
      </c>
      <c r="G6" s="266">
        <v>0.72818370789162146</v>
      </c>
      <c r="H6" s="220">
        <v>0.27181629210837849</v>
      </c>
    </row>
    <row r="7" spans="3:16" x14ac:dyDescent="0.3">
      <c r="C7" s="267" t="s">
        <v>509</v>
      </c>
      <c r="D7" s="153">
        <v>350802303.39107215</v>
      </c>
      <c r="E7" s="153">
        <v>66798807.600000024</v>
      </c>
      <c r="F7" s="71">
        <v>417601110.99107218</v>
      </c>
      <c r="G7" s="264">
        <v>0.84004159509664689</v>
      </c>
      <c r="H7" s="264">
        <v>0.15995840490335311</v>
      </c>
    </row>
    <row r="8" spans="3:16" x14ac:dyDescent="0.3">
      <c r="C8" s="267" t="s">
        <v>510</v>
      </c>
      <c r="D8" s="153">
        <v>354656500.77777523</v>
      </c>
      <c r="E8" s="153">
        <v>83777925.989999995</v>
      </c>
      <c r="F8" s="21">
        <v>438434426.76777524</v>
      </c>
      <c r="G8" s="265">
        <v>0.80891572177023752</v>
      </c>
      <c r="H8" s="264">
        <v>0.19108427822976251</v>
      </c>
    </row>
    <row r="9" spans="3:16" x14ac:dyDescent="0.3">
      <c r="C9" s="2"/>
      <c r="D9" s="18"/>
      <c r="E9" s="18"/>
      <c r="F9" s="18"/>
      <c r="G9" s="18"/>
    </row>
    <row r="10" spans="3:16" x14ac:dyDescent="0.3">
      <c r="C10" s="8" t="s">
        <v>222</v>
      </c>
    </row>
    <row r="15" spans="3:16" x14ac:dyDescent="0.3">
      <c r="D15" s="244"/>
      <c r="E15" s="244"/>
      <c r="F15" s="244"/>
    </row>
    <row r="16" spans="3:16" x14ac:dyDescent="0.3">
      <c r="D16" s="52"/>
      <c r="E16" s="52"/>
      <c r="F16" s="52"/>
      <c r="H16" s="244"/>
      <c r="I16" s="52"/>
      <c r="J16" s="52"/>
      <c r="K16" s="52"/>
      <c r="L16" s="57"/>
    </row>
    <row r="17" spans="4:12" x14ac:dyDescent="0.3">
      <c r="D17" s="52"/>
      <c r="E17" s="52"/>
      <c r="F17" s="52"/>
      <c r="H17" s="244"/>
      <c r="I17" s="52"/>
      <c r="J17" s="52"/>
      <c r="K17" s="52"/>
      <c r="L17" s="57"/>
    </row>
    <row r="18" spans="4:12" x14ac:dyDescent="0.3">
      <c r="D18" s="52"/>
      <c r="E18" s="52"/>
      <c r="F18" s="52"/>
      <c r="H18" s="244"/>
      <c r="I18" s="52"/>
      <c r="J18" s="52"/>
      <c r="K18" s="52"/>
      <c r="L18" s="57"/>
    </row>
    <row r="19" spans="4:12" x14ac:dyDescent="0.3">
      <c r="D19" s="57"/>
      <c r="E19" s="57"/>
      <c r="F19" s="57"/>
    </row>
    <row r="21" spans="4:12" x14ac:dyDescent="0.3">
      <c r="E21" s="42"/>
      <c r="F21" s="42"/>
      <c r="G21" s="42"/>
      <c r="H21" s="42"/>
    </row>
    <row r="22" spans="4:12" x14ac:dyDescent="0.3">
      <c r="E22" s="42"/>
      <c r="F22" s="42"/>
      <c r="G22" s="42"/>
      <c r="H22" s="42"/>
    </row>
    <row r="23" spans="4:12" x14ac:dyDescent="0.3">
      <c r="E23" s="42"/>
      <c r="F23" s="42"/>
      <c r="G23" s="42"/>
      <c r="H23" s="42"/>
    </row>
  </sheetData>
  <mergeCells count="1">
    <mergeCell ref="C2:P2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47"/>
  <sheetViews>
    <sheetView zoomScale="85" zoomScaleNormal="85" workbookViewId="0">
      <selection activeCell="D26" sqref="D26"/>
    </sheetView>
  </sheetViews>
  <sheetFormatPr defaultRowHeight="14.4" x14ac:dyDescent="0.3"/>
  <cols>
    <col min="3" max="3" width="114.44140625" bestFit="1" customWidth="1"/>
    <col min="4" max="4" width="15.109375" bestFit="1" customWidth="1"/>
    <col min="5" max="5" width="12.5546875" bestFit="1" customWidth="1"/>
    <col min="7" max="7" width="12.5546875" bestFit="1" customWidth="1"/>
    <col min="9" max="9" width="121.88671875" bestFit="1" customWidth="1"/>
    <col min="10" max="10" width="12.6640625" bestFit="1" customWidth="1"/>
  </cols>
  <sheetData>
    <row r="2" spans="3:10" x14ac:dyDescent="0.3">
      <c r="C2" s="277" t="s">
        <v>524</v>
      </c>
      <c r="D2" s="277"/>
      <c r="E2" s="277"/>
      <c r="F2" s="277"/>
    </row>
    <row r="4" spans="3:10" x14ac:dyDescent="0.3">
      <c r="C4" s="14" t="s">
        <v>198</v>
      </c>
      <c r="D4" s="1" t="s">
        <v>225</v>
      </c>
      <c r="E4" s="1" t="s">
        <v>124</v>
      </c>
    </row>
    <row r="5" spans="3:10" x14ac:dyDescent="0.3">
      <c r="C5" t="s">
        <v>199</v>
      </c>
      <c r="D5" s="5">
        <v>263348.69575000001</v>
      </c>
      <c r="E5" s="31">
        <f>D5/$D$23</f>
        <v>7.4254580184619843E-4</v>
      </c>
      <c r="G5" s="57"/>
      <c r="H5" s="39"/>
      <c r="J5" s="73"/>
    </row>
    <row r="6" spans="3:10" x14ac:dyDescent="0.3">
      <c r="C6" t="s">
        <v>200</v>
      </c>
      <c r="D6" s="5">
        <v>7430303.4590000007</v>
      </c>
      <c r="E6" s="31">
        <f t="shared" ref="E6:E23" si="0">D6/$D$23</f>
        <v>2.0950704252438803E-2</v>
      </c>
      <c r="G6" s="57"/>
      <c r="H6" s="39"/>
      <c r="J6" s="73"/>
    </row>
    <row r="7" spans="3:10" x14ac:dyDescent="0.3">
      <c r="C7" t="s">
        <v>201</v>
      </c>
      <c r="D7" s="5">
        <v>15980167</v>
      </c>
      <c r="E7" s="31">
        <f t="shared" si="0"/>
        <v>4.5058153353892808E-2</v>
      </c>
      <c r="G7" s="57"/>
      <c r="H7" s="39"/>
      <c r="J7" s="73"/>
    </row>
    <row r="8" spans="3:10" x14ac:dyDescent="0.3">
      <c r="C8" t="s">
        <v>202</v>
      </c>
      <c r="D8" s="5">
        <v>0</v>
      </c>
      <c r="E8" s="31">
        <f t="shared" si="0"/>
        <v>0</v>
      </c>
      <c r="G8" s="57"/>
      <c r="H8" s="39"/>
      <c r="J8" s="73"/>
    </row>
    <row r="9" spans="3:10" x14ac:dyDescent="0.3">
      <c r="C9" t="s">
        <v>203</v>
      </c>
      <c r="D9" s="5">
        <v>0</v>
      </c>
      <c r="E9" s="31">
        <f t="shared" si="0"/>
        <v>0</v>
      </c>
      <c r="G9" s="57"/>
      <c r="H9" s="39"/>
      <c r="J9" s="73"/>
    </row>
    <row r="10" spans="3:10" x14ac:dyDescent="0.3">
      <c r="C10" t="s">
        <v>204</v>
      </c>
      <c r="D10" s="5">
        <v>0</v>
      </c>
      <c r="E10" s="31">
        <f t="shared" si="0"/>
        <v>0</v>
      </c>
      <c r="G10" s="57"/>
      <c r="H10" s="39"/>
      <c r="J10" s="73"/>
    </row>
    <row r="11" spans="3:10" x14ac:dyDescent="0.3">
      <c r="C11" t="s">
        <v>205</v>
      </c>
      <c r="D11" s="5">
        <v>0</v>
      </c>
      <c r="E11" s="31">
        <f t="shared" si="0"/>
        <v>0</v>
      </c>
      <c r="G11" s="57"/>
      <c r="H11" s="39"/>
      <c r="J11" s="73"/>
    </row>
    <row r="12" spans="3:10" x14ac:dyDescent="0.3">
      <c r="C12" t="s">
        <v>206</v>
      </c>
      <c r="D12" s="5">
        <v>9800228.1799999997</v>
      </c>
      <c r="E12" s="31">
        <f t="shared" si="0"/>
        <v>2.7633014363215466E-2</v>
      </c>
      <c r="G12" s="57"/>
      <c r="H12" s="39"/>
      <c r="J12" s="73"/>
    </row>
    <row r="13" spans="3:10" x14ac:dyDescent="0.3">
      <c r="C13" t="s">
        <v>226</v>
      </c>
      <c r="D13" s="5">
        <v>256127.6225</v>
      </c>
      <c r="E13" s="31">
        <f t="shared" si="0"/>
        <v>7.2218504930348759E-4</v>
      </c>
      <c r="G13" s="57"/>
      <c r="H13" s="39"/>
      <c r="J13" s="73"/>
    </row>
    <row r="14" spans="3:10" x14ac:dyDescent="0.3">
      <c r="C14" t="s">
        <v>227</v>
      </c>
      <c r="D14" s="153">
        <v>289338559.79777521</v>
      </c>
      <c r="E14" s="31">
        <f t="shared" si="0"/>
        <v>0.81582759420240347</v>
      </c>
      <c r="G14" s="57"/>
      <c r="H14" s="39"/>
      <c r="J14" s="73"/>
    </row>
    <row r="15" spans="3:10" x14ac:dyDescent="0.3">
      <c r="C15" t="s">
        <v>228</v>
      </c>
      <c r="D15" s="5">
        <v>0</v>
      </c>
      <c r="E15" s="31">
        <f t="shared" si="0"/>
        <v>0</v>
      </c>
      <c r="G15" s="57"/>
      <c r="H15" s="39"/>
      <c r="J15" s="73"/>
    </row>
    <row r="16" spans="3:10" x14ac:dyDescent="0.3">
      <c r="C16" t="s">
        <v>207</v>
      </c>
      <c r="D16" s="5">
        <v>0</v>
      </c>
      <c r="E16" s="31">
        <f t="shared" si="0"/>
        <v>0</v>
      </c>
      <c r="G16" s="57"/>
      <c r="H16" s="39"/>
      <c r="J16" s="73"/>
    </row>
    <row r="17" spans="3:10" x14ac:dyDescent="0.3">
      <c r="C17" t="s">
        <v>229</v>
      </c>
      <c r="D17" s="5">
        <v>372299</v>
      </c>
      <c r="E17" s="31">
        <f t="shared" si="0"/>
        <v>1.0497453146453939E-3</v>
      </c>
      <c r="G17" s="57"/>
      <c r="H17" s="39"/>
      <c r="J17" s="73"/>
    </row>
    <row r="18" spans="3:10" x14ac:dyDescent="0.3">
      <c r="C18" t="s">
        <v>230</v>
      </c>
      <c r="D18" s="5">
        <v>27051531.120000001</v>
      </c>
      <c r="E18" s="31">
        <f t="shared" si="0"/>
        <v>7.6275300355907655E-2</v>
      </c>
      <c r="G18" s="57"/>
      <c r="H18" s="39"/>
      <c r="J18" s="73"/>
    </row>
    <row r="19" spans="3:10" x14ac:dyDescent="0.3">
      <c r="C19" t="s">
        <v>209</v>
      </c>
      <c r="D19" s="5">
        <v>159028.07999999999</v>
      </c>
      <c r="E19" s="31">
        <f t="shared" si="0"/>
        <v>4.484002962056112E-4</v>
      </c>
      <c r="G19" s="57"/>
      <c r="H19" s="39"/>
      <c r="J19" s="73"/>
    </row>
    <row r="20" spans="3:10" x14ac:dyDescent="0.3">
      <c r="C20" t="s">
        <v>210</v>
      </c>
      <c r="D20" s="5">
        <v>3069484.0127500012</v>
      </c>
      <c r="E20" s="31">
        <f t="shared" si="0"/>
        <v>8.6548082610032693E-3</v>
      </c>
      <c r="G20" s="57"/>
      <c r="H20" s="39"/>
      <c r="J20" s="73"/>
    </row>
    <row r="21" spans="3:10" x14ac:dyDescent="0.3">
      <c r="C21" t="s">
        <v>211</v>
      </c>
      <c r="D21" s="5">
        <v>0</v>
      </c>
      <c r="E21" s="31">
        <f t="shared" si="0"/>
        <v>0</v>
      </c>
      <c r="G21" s="57"/>
      <c r="H21" s="39"/>
      <c r="J21" s="73"/>
    </row>
    <row r="22" spans="3:10" x14ac:dyDescent="0.3">
      <c r="C22" t="s">
        <v>212</v>
      </c>
      <c r="D22" s="5">
        <v>935423.81</v>
      </c>
      <c r="E22" s="31">
        <f t="shared" si="0"/>
        <v>2.6375487491377713E-3</v>
      </c>
      <c r="G22" s="57"/>
      <c r="H22" s="39"/>
      <c r="J22" s="73"/>
    </row>
    <row r="23" spans="3:10" x14ac:dyDescent="0.3">
      <c r="C23" s="11" t="s">
        <v>51</v>
      </c>
      <c r="D23" s="21">
        <v>354656500.77777523</v>
      </c>
      <c r="E23" s="33">
        <f t="shared" si="0"/>
        <v>1</v>
      </c>
      <c r="G23" s="57"/>
      <c r="H23" s="39"/>
      <c r="J23" s="73"/>
    </row>
    <row r="25" spans="3:10" x14ac:dyDescent="0.3">
      <c r="C25" s="1" t="s">
        <v>213</v>
      </c>
      <c r="D25" s="1" t="s">
        <v>225</v>
      </c>
      <c r="E25" s="1" t="s">
        <v>124</v>
      </c>
    </row>
    <row r="26" spans="3:10" x14ac:dyDescent="0.3">
      <c r="C26" t="s">
        <v>214</v>
      </c>
      <c r="D26" s="5">
        <v>38553763.179999992</v>
      </c>
      <c r="E26" s="31">
        <f>D26/$D$35</f>
        <v>0.46018999306096325</v>
      </c>
    </row>
    <row r="27" spans="3:10" x14ac:dyDescent="0.3">
      <c r="C27" t="s">
        <v>215</v>
      </c>
      <c r="D27" s="5">
        <v>0</v>
      </c>
      <c r="E27" s="31">
        <f t="shared" ref="E27:E35" si="1">D27/$D$35</f>
        <v>0</v>
      </c>
    </row>
    <row r="28" spans="3:10" x14ac:dyDescent="0.3">
      <c r="C28" t="s">
        <v>216</v>
      </c>
      <c r="D28" s="5">
        <v>32623214.480000004</v>
      </c>
      <c r="E28" s="31">
        <f t="shared" si="1"/>
        <v>0.38940107545624869</v>
      </c>
    </row>
    <row r="29" spans="3:10" x14ac:dyDescent="0.3">
      <c r="C29" t="s">
        <v>217</v>
      </c>
      <c r="D29" s="5">
        <v>0</v>
      </c>
      <c r="E29" s="31">
        <f t="shared" si="1"/>
        <v>0</v>
      </c>
    </row>
    <row r="30" spans="3:10" x14ac:dyDescent="0.3">
      <c r="C30" t="s">
        <v>218</v>
      </c>
      <c r="D30" s="5">
        <v>0</v>
      </c>
      <c r="E30" s="31">
        <f t="shared" si="1"/>
        <v>0</v>
      </c>
    </row>
    <row r="31" spans="3:10" x14ac:dyDescent="0.3">
      <c r="C31" t="s">
        <v>219</v>
      </c>
      <c r="D31" s="5">
        <v>0</v>
      </c>
      <c r="E31" s="31">
        <f t="shared" si="1"/>
        <v>0</v>
      </c>
    </row>
    <row r="32" spans="3:10" x14ac:dyDescent="0.3">
      <c r="C32" t="s">
        <v>220</v>
      </c>
      <c r="D32" s="5">
        <v>0</v>
      </c>
      <c r="E32" s="31">
        <f t="shared" si="1"/>
        <v>0</v>
      </c>
    </row>
    <row r="33" spans="3:5" x14ac:dyDescent="0.3">
      <c r="C33" t="s">
        <v>199</v>
      </c>
      <c r="D33" s="5">
        <v>12600948.33</v>
      </c>
      <c r="E33" s="31">
        <f t="shared" si="1"/>
        <v>0.15040893148278808</v>
      </c>
    </row>
    <row r="34" spans="3:5" x14ac:dyDescent="0.3">
      <c r="C34" t="s">
        <v>221</v>
      </c>
      <c r="D34" s="5">
        <v>0</v>
      </c>
      <c r="E34" s="31">
        <f t="shared" si="1"/>
        <v>0</v>
      </c>
    </row>
    <row r="35" spans="3:5" x14ac:dyDescent="0.3">
      <c r="C35" s="11" t="s">
        <v>51</v>
      </c>
      <c r="D35" s="21">
        <f>SUM(D26:D34)</f>
        <v>83777925.989999995</v>
      </c>
      <c r="E35" s="33">
        <f t="shared" si="1"/>
        <v>1</v>
      </c>
    </row>
    <row r="37" spans="3:5" x14ac:dyDescent="0.3">
      <c r="C37" s="8"/>
    </row>
    <row r="39" spans="3:5" x14ac:dyDescent="0.3">
      <c r="D39" s="57"/>
    </row>
    <row r="40" spans="3:5" x14ac:dyDescent="0.3">
      <c r="D40" s="57"/>
    </row>
    <row r="41" spans="3:5" x14ac:dyDescent="0.3">
      <c r="D41" s="57"/>
    </row>
    <row r="42" spans="3:5" x14ac:dyDescent="0.3">
      <c r="D42" s="57"/>
    </row>
    <row r="43" spans="3:5" x14ac:dyDescent="0.3">
      <c r="D43" s="57"/>
    </row>
    <row r="44" spans="3:5" x14ac:dyDescent="0.3">
      <c r="D44" s="57"/>
    </row>
    <row r="45" spans="3:5" x14ac:dyDescent="0.3">
      <c r="D45" s="57"/>
    </row>
    <row r="46" spans="3:5" x14ac:dyDescent="0.3">
      <c r="D46" s="57"/>
    </row>
    <row r="47" spans="3:5" x14ac:dyDescent="0.3">
      <c r="D47" s="57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F12" sqref="F12"/>
    </sheetView>
  </sheetViews>
  <sheetFormatPr defaultRowHeight="14.4" x14ac:dyDescent="0.3"/>
  <cols>
    <col min="1" max="1" width="24.88671875" bestFit="1" customWidth="1"/>
    <col min="2" max="2" width="23.5546875" bestFit="1" customWidth="1"/>
    <col min="3" max="3" width="15.33203125" bestFit="1" customWidth="1"/>
    <col min="6" max="6" width="24.88671875" bestFit="1" customWidth="1"/>
    <col min="7" max="7" width="14.33203125" bestFit="1" customWidth="1"/>
    <col min="9" max="9" width="15.33203125" bestFit="1" customWidth="1"/>
    <col min="11" max="11" width="15.33203125" bestFit="1" customWidth="1"/>
    <col min="14" max="14" width="15.33203125" bestFit="1" customWidth="1"/>
  </cols>
  <sheetData>
    <row r="1" spans="1:14" x14ac:dyDescent="0.3">
      <c r="A1" s="74" t="s">
        <v>231</v>
      </c>
      <c r="B1" t="s">
        <v>232</v>
      </c>
    </row>
    <row r="2" spans="1:14" x14ac:dyDescent="0.3">
      <c r="A2" t="s">
        <v>233</v>
      </c>
      <c r="B2" s="14" t="s">
        <v>234</v>
      </c>
      <c r="C2" s="14" t="s">
        <v>235</v>
      </c>
    </row>
    <row r="3" spans="1:14" x14ac:dyDescent="0.3">
      <c r="A3" t="s">
        <v>236</v>
      </c>
      <c r="B3" s="75">
        <f>C3/$C$9</f>
        <v>2.4217172527532183E-2</v>
      </c>
      <c r="C3" s="79">
        <v>127185480</v>
      </c>
      <c r="M3" s="15"/>
      <c r="N3" s="57"/>
    </row>
    <row r="4" spans="1:14" x14ac:dyDescent="0.3">
      <c r="A4" t="s">
        <v>237</v>
      </c>
      <c r="B4" s="75">
        <f t="shared" ref="B4:B8" si="0">C4/$C$9</f>
        <v>9.2549158743004706E-2</v>
      </c>
      <c r="C4" s="79">
        <v>486056296</v>
      </c>
      <c r="M4" s="15"/>
      <c r="N4" s="57"/>
    </row>
    <row r="5" spans="1:14" x14ac:dyDescent="0.3">
      <c r="A5" t="s">
        <v>238</v>
      </c>
      <c r="B5" s="75">
        <f t="shared" si="0"/>
        <v>7.0395211457621218E-2</v>
      </c>
      <c r="C5" s="79">
        <v>369706610</v>
      </c>
      <c r="M5" s="15"/>
      <c r="N5" s="57"/>
    </row>
    <row r="6" spans="1:14" x14ac:dyDescent="0.3">
      <c r="A6" t="s">
        <v>239</v>
      </c>
      <c r="B6" s="75">
        <f t="shared" si="0"/>
        <v>5.7872652771002427E-3</v>
      </c>
      <c r="C6" s="79">
        <v>30393974</v>
      </c>
      <c r="M6" s="15"/>
      <c r="N6" s="57"/>
    </row>
    <row r="7" spans="1:14" x14ac:dyDescent="0.3">
      <c r="A7" t="s">
        <v>240</v>
      </c>
      <c r="B7" s="75">
        <f t="shared" si="0"/>
        <v>0.80438420846274872</v>
      </c>
      <c r="C7" s="79">
        <v>4224522559</v>
      </c>
      <c r="M7" s="15"/>
      <c r="N7" s="57"/>
    </row>
    <row r="8" spans="1:14" x14ac:dyDescent="0.3">
      <c r="A8" t="s">
        <v>241</v>
      </c>
      <c r="B8" s="75">
        <f t="shared" si="0"/>
        <v>2.6669835319929704E-3</v>
      </c>
      <c r="C8" s="79">
        <v>14006655</v>
      </c>
      <c r="M8" s="15"/>
      <c r="N8" s="57"/>
    </row>
    <row r="9" spans="1:14" x14ac:dyDescent="0.3">
      <c r="C9" s="51">
        <f>SUM(C3:C8)</f>
        <v>5251871574</v>
      </c>
      <c r="N9" s="57"/>
    </row>
    <row r="10" spans="1:14" x14ac:dyDescent="0.3">
      <c r="C10" s="51"/>
      <c r="N10" s="57"/>
    </row>
    <row r="11" spans="1:14" x14ac:dyDescent="0.3">
      <c r="C11" s="51"/>
      <c r="N11" s="57"/>
    </row>
    <row r="12" spans="1:14" x14ac:dyDescent="0.3">
      <c r="C12" s="51"/>
      <c r="N12" s="57"/>
    </row>
    <row r="13" spans="1:14" x14ac:dyDescent="0.3">
      <c r="B13" t="s">
        <v>242</v>
      </c>
      <c r="C13" s="52"/>
      <c r="N13" s="57"/>
    </row>
    <row r="14" spans="1:14" x14ac:dyDescent="0.3">
      <c r="A14" t="s">
        <v>233</v>
      </c>
      <c r="B14" s="14" t="s">
        <v>234</v>
      </c>
      <c r="C14" s="76" t="s">
        <v>235</v>
      </c>
      <c r="N14" s="57"/>
    </row>
    <row r="15" spans="1:14" x14ac:dyDescent="0.3">
      <c r="A15" t="s">
        <v>236</v>
      </c>
      <c r="B15" s="75">
        <f>C15/$C$20</f>
        <v>0.47377290565638513</v>
      </c>
      <c r="C15" s="79">
        <v>713479378</v>
      </c>
      <c r="M15" s="15"/>
      <c r="N15" s="57"/>
    </row>
    <row r="16" spans="1:14" x14ac:dyDescent="0.3">
      <c r="A16" t="s">
        <v>237</v>
      </c>
      <c r="B16" s="75">
        <f>C16/$C$20</f>
        <v>0.30102100846145019</v>
      </c>
      <c r="C16" s="79">
        <v>453323268</v>
      </c>
      <c r="M16" s="15"/>
      <c r="N16" s="57"/>
    </row>
    <row r="17" spans="1:14" x14ac:dyDescent="0.3">
      <c r="A17" t="s">
        <v>238</v>
      </c>
      <c r="B17" s="75">
        <f>C17/$C$20</f>
        <v>2.7614946439271589E-2</v>
      </c>
      <c r="C17" s="79">
        <v>41586791</v>
      </c>
      <c r="M17" s="15"/>
      <c r="N17" s="57"/>
    </row>
    <row r="18" spans="1:14" x14ac:dyDescent="0.3">
      <c r="A18" t="s">
        <v>239</v>
      </c>
      <c r="B18" s="75">
        <f>C18/$C$20</f>
        <v>1.8356890011905159E-4</v>
      </c>
      <c r="C18" s="79">
        <v>276446</v>
      </c>
      <c r="M18" s="15"/>
      <c r="N18" s="57"/>
    </row>
    <row r="19" spans="1:14" x14ac:dyDescent="0.3">
      <c r="A19" t="s">
        <v>240</v>
      </c>
      <c r="B19" s="75">
        <f>C19/$C$20</f>
        <v>0.19740757054277405</v>
      </c>
      <c r="C19" s="79">
        <v>297286377</v>
      </c>
      <c r="M19" s="15"/>
      <c r="N19" s="57"/>
    </row>
    <row r="20" spans="1:14" x14ac:dyDescent="0.3">
      <c r="B20" s="77"/>
      <c r="C20" s="81">
        <f>SUM(C15:C19)</f>
        <v>1505952260</v>
      </c>
      <c r="N20" s="57"/>
    </row>
    <row r="24" spans="1:14" x14ac:dyDescent="0.3">
      <c r="A24" s="78" t="s">
        <v>243</v>
      </c>
      <c r="B24" t="s">
        <v>232</v>
      </c>
    </row>
    <row r="25" spans="1:14" x14ac:dyDescent="0.3">
      <c r="A25" t="s">
        <v>233</v>
      </c>
      <c r="B25" s="14" t="s">
        <v>234</v>
      </c>
      <c r="C25" s="76" t="s">
        <v>235</v>
      </c>
      <c r="N25" s="57"/>
    </row>
    <row r="26" spans="1:14" x14ac:dyDescent="0.3">
      <c r="A26" t="s">
        <v>236</v>
      </c>
      <c r="B26" s="75">
        <f t="shared" ref="B26:B27" si="1">C26/$C$32</f>
        <v>1.5981415292662563E-2</v>
      </c>
      <c r="C26" s="79">
        <v>71598095</v>
      </c>
      <c r="M26" s="15"/>
      <c r="N26" s="57"/>
    </row>
    <row r="27" spans="1:14" x14ac:dyDescent="0.3">
      <c r="A27" t="s">
        <v>237</v>
      </c>
      <c r="B27" s="75">
        <f t="shared" si="1"/>
        <v>9.9026569665650571E-2</v>
      </c>
      <c r="C27" s="79">
        <v>443647425</v>
      </c>
      <c r="M27" s="15"/>
      <c r="N27" s="57"/>
    </row>
    <row r="28" spans="1:14" x14ac:dyDescent="0.3">
      <c r="A28" t="s">
        <v>238</v>
      </c>
      <c r="B28" s="75">
        <f>C28/$C$32</f>
        <v>7.3898423842184299E-2</v>
      </c>
      <c r="C28" s="79">
        <v>331071202</v>
      </c>
      <c r="M28" s="15"/>
      <c r="N28" s="57"/>
    </row>
    <row r="29" spans="1:14" x14ac:dyDescent="0.3">
      <c r="A29" t="s">
        <v>239</v>
      </c>
      <c r="B29" s="75">
        <f>C29/$C$32</f>
        <v>5.4392066976507916E-3</v>
      </c>
      <c r="C29" s="79">
        <v>24368107</v>
      </c>
      <c r="M29" s="15"/>
      <c r="N29" s="57"/>
    </row>
    <row r="30" spans="1:14" x14ac:dyDescent="0.3">
      <c r="A30" t="s">
        <v>244</v>
      </c>
      <c r="B30" s="75">
        <f>C30/$C$32</f>
        <v>0.80265257365709197</v>
      </c>
      <c r="C30" s="79">
        <v>3595951558</v>
      </c>
      <c r="M30" s="15"/>
      <c r="N30" s="57"/>
    </row>
    <row r="31" spans="1:14" x14ac:dyDescent="0.3">
      <c r="A31" t="s">
        <v>241</v>
      </c>
      <c r="B31" s="75">
        <f>C31/$C$32</f>
        <v>3.0018108447597463E-3</v>
      </c>
      <c r="C31" s="79">
        <v>13448367</v>
      </c>
      <c r="M31" s="15"/>
      <c r="N31" s="57"/>
    </row>
    <row r="32" spans="1:14" x14ac:dyDescent="0.3">
      <c r="B32" s="75"/>
      <c r="C32" s="83">
        <f>SUM(C26:C31)</f>
        <v>4480084754</v>
      </c>
      <c r="M32" s="15"/>
      <c r="N32" s="57"/>
    </row>
    <row r="33" spans="1:14" x14ac:dyDescent="0.3">
      <c r="B33" s="75"/>
      <c r="C33" s="83"/>
      <c r="M33" s="15"/>
      <c r="N33" s="57"/>
    </row>
    <row r="34" spans="1:14" ht="14.25" customHeight="1" x14ac:dyDescent="0.3">
      <c r="B34" s="75"/>
      <c r="C34" s="83"/>
      <c r="M34" s="15"/>
      <c r="N34" s="57"/>
    </row>
    <row r="35" spans="1:14" x14ac:dyDescent="0.3">
      <c r="B35" s="77"/>
      <c r="C35" s="77"/>
    </row>
    <row r="36" spans="1:14" x14ac:dyDescent="0.3">
      <c r="B36" s="77" t="s">
        <v>242</v>
      </c>
      <c r="C36" s="79"/>
      <c r="N36" s="57"/>
    </row>
    <row r="37" spans="1:14" x14ac:dyDescent="0.3">
      <c r="A37" t="s">
        <v>233</v>
      </c>
      <c r="B37" s="80" t="s">
        <v>234</v>
      </c>
      <c r="C37" s="82" t="s">
        <v>235</v>
      </c>
      <c r="N37" s="57"/>
    </row>
    <row r="38" spans="1:14" x14ac:dyDescent="0.3">
      <c r="A38" t="s">
        <v>236</v>
      </c>
      <c r="B38" s="75">
        <f>C38/$C$43</f>
        <v>0.47051358880278749</v>
      </c>
      <c r="C38" s="79">
        <v>620393012</v>
      </c>
      <c r="M38" s="15"/>
      <c r="N38" s="57"/>
    </row>
    <row r="39" spans="1:14" x14ac:dyDescent="0.3">
      <c r="A39" t="s">
        <v>237</v>
      </c>
      <c r="B39" s="75">
        <f>C39/$C$43</f>
        <v>0.29552215660363745</v>
      </c>
      <c r="C39" s="79">
        <v>389659056</v>
      </c>
      <c r="M39" s="15"/>
      <c r="N39" s="57"/>
    </row>
    <row r="40" spans="1:14" x14ac:dyDescent="0.3">
      <c r="A40" t="s">
        <v>238</v>
      </c>
      <c r="B40" s="75">
        <f>C40/$C$43</f>
        <v>2.850583549940832E-2</v>
      </c>
      <c r="C40" s="79">
        <v>37586207</v>
      </c>
      <c r="M40" s="15"/>
      <c r="N40" s="57"/>
    </row>
    <row r="41" spans="1:14" x14ac:dyDescent="0.3">
      <c r="A41" t="s">
        <v>239</v>
      </c>
      <c r="B41" s="75">
        <f>C41/$C$43</f>
        <v>2.0966000108681976E-4</v>
      </c>
      <c r="C41" s="79">
        <v>276446</v>
      </c>
      <c r="M41" s="15"/>
      <c r="N41" s="57"/>
    </row>
    <row r="42" spans="1:14" x14ac:dyDescent="0.3">
      <c r="A42" t="s">
        <v>244</v>
      </c>
      <c r="B42" s="75">
        <f>C42/$C$43</f>
        <v>0.20524875909307994</v>
      </c>
      <c r="C42" s="79">
        <v>270629582</v>
      </c>
      <c r="M42" s="15"/>
      <c r="N42" s="57"/>
    </row>
    <row r="43" spans="1:14" x14ac:dyDescent="0.3">
      <c r="B43" s="75"/>
      <c r="C43" s="83">
        <f>SUM(C38:C42)</f>
        <v>1318544303</v>
      </c>
      <c r="M43" s="15"/>
      <c r="N43" s="57"/>
    </row>
    <row r="44" spans="1:14" x14ac:dyDescent="0.3">
      <c r="B44" s="45"/>
      <c r="C44" s="79"/>
    </row>
    <row r="45" spans="1:14" x14ac:dyDescent="0.3">
      <c r="B45" s="45"/>
      <c r="C45" s="79"/>
    </row>
    <row r="46" spans="1:14" x14ac:dyDescent="0.3">
      <c r="B46" s="45"/>
      <c r="C46" s="7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4"/>
  <sheetViews>
    <sheetView workbookViewId="0">
      <selection activeCell="H6" sqref="H6:H10"/>
    </sheetView>
  </sheetViews>
  <sheetFormatPr defaultRowHeight="14.4" x14ac:dyDescent="0.3"/>
  <cols>
    <col min="3" max="3" width="12.88671875" customWidth="1"/>
    <col min="4" max="4" width="14.33203125" bestFit="1" customWidth="1"/>
    <col min="5" max="7" width="13.88671875" bestFit="1" customWidth="1"/>
    <col min="8" max="8" width="13.44140625" customWidth="1"/>
  </cols>
  <sheetData>
    <row r="2" spans="3:9" x14ac:dyDescent="0.3">
      <c r="C2" s="277" t="s">
        <v>54</v>
      </c>
      <c r="D2" s="277"/>
      <c r="E2" s="277"/>
      <c r="F2" s="277"/>
      <c r="G2" s="277"/>
      <c r="H2" s="277"/>
      <c r="I2" s="277"/>
    </row>
    <row r="4" spans="3:9" x14ac:dyDescent="0.3">
      <c r="C4" s="273" t="s">
        <v>55</v>
      </c>
      <c r="D4" s="274" t="s">
        <v>56</v>
      </c>
      <c r="E4" s="274"/>
      <c r="F4" s="274"/>
      <c r="G4" s="274"/>
      <c r="H4" s="278" t="s">
        <v>512</v>
      </c>
    </row>
    <row r="5" spans="3:9" x14ac:dyDescent="0.3">
      <c r="C5" s="273"/>
      <c r="D5" s="251" t="s">
        <v>507</v>
      </c>
      <c r="E5" s="251" t="s">
        <v>508</v>
      </c>
      <c r="F5" s="251" t="s">
        <v>509</v>
      </c>
      <c r="G5" s="251" t="s">
        <v>510</v>
      </c>
      <c r="H5" s="278"/>
    </row>
    <row r="6" spans="3:9" x14ac:dyDescent="0.3">
      <c r="C6" s="2" t="s">
        <v>20</v>
      </c>
      <c r="D6" s="5">
        <v>2177099707</v>
      </c>
      <c r="E6" s="5">
        <v>1814824739</v>
      </c>
      <c r="F6" s="5">
        <v>1960411202.8599989</v>
      </c>
      <c r="G6" s="5">
        <v>2195015890.5099998</v>
      </c>
      <c r="H6" s="6">
        <v>0.48655455548638793</v>
      </c>
    </row>
    <row r="7" spans="3:9" x14ac:dyDescent="0.3">
      <c r="C7" s="2" t="s">
        <v>13</v>
      </c>
      <c r="D7" s="5">
        <v>773832015</v>
      </c>
      <c r="E7" s="5">
        <v>869299316</v>
      </c>
      <c r="F7" s="5">
        <v>915718191.38999999</v>
      </c>
      <c r="G7" s="5">
        <v>979401547</v>
      </c>
      <c r="H7" s="6">
        <v>0.21709741893146206</v>
      </c>
    </row>
    <row r="8" spans="3:9" x14ac:dyDescent="0.3">
      <c r="C8" s="2" t="s">
        <v>18</v>
      </c>
      <c r="D8" s="5">
        <v>471730870</v>
      </c>
      <c r="E8" s="5">
        <v>567727320</v>
      </c>
      <c r="F8" s="5">
        <v>615792186</v>
      </c>
      <c r="G8" s="5">
        <v>651647728</v>
      </c>
      <c r="H8" s="6">
        <v>0.1444464124389947</v>
      </c>
    </row>
    <row r="9" spans="3:9" x14ac:dyDescent="0.3">
      <c r="C9" s="2" t="s">
        <v>57</v>
      </c>
      <c r="D9" s="5">
        <v>524226121</v>
      </c>
      <c r="E9" s="5">
        <v>637875449</v>
      </c>
      <c r="F9" s="5">
        <v>653463013.00000024</v>
      </c>
      <c r="G9" s="5">
        <v>685280717.00000048</v>
      </c>
      <c r="H9" s="6">
        <v>0.15190161314315528</v>
      </c>
    </row>
    <row r="10" spans="3:9" x14ac:dyDescent="0.3">
      <c r="C10" s="2" t="s">
        <v>477</v>
      </c>
      <c r="D10" s="17">
        <v>3946888713</v>
      </c>
      <c r="E10" s="17">
        <v>3889726824</v>
      </c>
      <c r="F10" s="17">
        <v>4145384593.249999</v>
      </c>
      <c r="G10" s="17">
        <v>4511345882.5100002</v>
      </c>
      <c r="H10" s="18">
        <v>1</v>
      </c>
    </row>
    <row r="12" spans="3:9" x14ac:dyDescent="0.3">
      <c r="C12" s="8" t="s">
        <v>6</v>
      </c>
    </row>
    <row r="13" spans="3:9" x14ac:dyDescent="0.3">
      <c r="C13" s="8" t="s">
        <v>7</v>
      </c>
    </row>
    <row r="19" spans="4:7" x14ac:dyDescent="0.3">
      <c r="D19" s="216"/>
      <c r="E19" s="216"/>
      <c r="F19" s="216"/>
      <c r="G19" s="216"/>
    </row>
    <row r="20" spans="4:7" x14ac:dyDescent="0.3">
      <c r="D20" s="57"/>
      <c r="E20" s="57"/>
      <c r="F20" s="57"/>
      <c r="G20" s="57"/>
    </row>
    <row r="21" spans="4:7" x14ac:dyDescent="0.3">
      <c r="D21" s="57"/>
      <c r="E21" s="57"/>
      <c r="F21" s="57"/>
      <c r="G21" s="57"/>
    </row>
    <row r="22" spans="4:7" x14ac:dyDescent="0.3">
      <c r="D22" s="57"/>
      <c r="E22" s="57"/>
      <c r="F22" s="57"/>
      <c r="G22" s="57"/>
    </row>
    <row r="23" spans="4:7" x14ac:dyDescent="0.3">
      <c r="D23" s="57"/>
      <c r="E23" s="57"/>
      <c r="F23" s="57"/>
      <c r="G23" s="57"/>
    </row>
    <row r="24" spans="4:7" x14ac:dyDescent="0.3">
      <c r="D24" s="73"/>
      <c r="E24" s="73"/>
      <c r="F24" s="73"/>
      <c r="G24" s="73"/>
    </row>
  </sheetData>
  <mergeCells count="4">
    <mergeCell ref="C2:I2"/>
    <mergeCell ref="C4:C5"/>
    <mergeCell ref="D4:G4"/>
    <mergeCell ref="H4:H5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6"/>
  <sheetViews>
    <sheetView workbookViewId="0">
      <selection activeCell="N11" sqref="N11"/>
    </sheetView>
  </sheetViews>
  <sheetFormatPr defaultRowHeight="14.4" x14ac:dyDescent="0.3"/>
  <cols>
    <col min="3" max="3" width="12.109375" bestFit="1" customWidth="1"/>
    <col min="4" max="4" width="24.6640625" bestFit="1" customWidth="1"/>
    <col min="5" max="5" width="16.88671875" bestFit="1" customWidth="1"/>
    <col min="6" max="6" width="22.109375" bestFit="1" customWidth="1"/>
    <col min="7" max="7" width="20.5546875" bestFit="1" customWidth="1"/>
    <col min="8" max="8" width="16.88671875" bestFit="1" customWidth="1"/>
    <col min="9" max="9" width="15.33203125" bestFit="1" customWidth="1"/>
    <col min="10" max="10" width="14.6640625" customWidth="1"/>
    <col min="11" max="11" width="12.109375" customWidth="1"/>
    <col min="12" max="12" width="11.6640625" customWidth="1"/>
  </cols>
  <sheetData>
    <row r="2" spans="3:15" x14ac:dyDescent="0.3">
      <c r="C2" s="234" t="s">
        <v>245</v>
      </c>
      <c r="D2" s="234"/>
      <c r="E2" s="234"/>
      <c r="F2" s="234"/>
      <c r="G2" s="234"/>
      <c r="H2" s="234"/>
      <c r="I2" s="234"/>
      <c r="J2" s="234"/>
    </row>
    <row r="4" spans="3:15" x14ac:dyDescent="0.3">
      <c r="C4" s="286" t="s">
        <v>73</v>
      </c>
      <c r="D4" s="287" t="s">
        <v>184</v>
      </c>
      <c r="E4" s="287"/>
      <c r="F4" s="287"/>
      <c r="G4" s="287" t="s">
        <v>246</v>
      </c>
      <c r="H4" s="287"/>
      <c r="I4" s="287"/>
      <c r="J4" s="288" t="s">
        <v>247</v>
      </c>
      <c r="K4" s="288"/>
      <c r="L4" s="288"/>
    </row>
    <row r="5" spans="3:15" x14ac:dyDescent="0.3">
      <c r="C5" s="286"/>
      <c r="D5" s="259" t="s">
        <v>248</v>
      </c>
      <c r="E5" s="259" t="s">
        <v>1</v>
      </c>
      <c r="F5" s="259" t="s">
        <v>2</v>
      </c>
      <c r="G5" s="259" t="s">
        <v>248</v>
      </c>
      <c r="H5" s="259" t="s">
        <v>1</v>
      </c>
      <c r="I5" s="259" t="s">
        <v>2</v>
      </c>
      <c r="J5" s="259" t="s">
        <v>51</v>
      </c>
      <c r="K5" s="259" t="s">
        <v>1</v>
      </c>
      <c r="L5" s="259" t="s">
        <v>2</v>
      </c>
    </row>
    <row r="6" spans="3:15" x14ac:dyDescent="0.3">
      <c r="C6" s="268" t="s">
        <v>525</v>
      </c>
      <c r="D6" s="188">
        <f>E6+F6</f>
        <v>5199928091</v>
      </c>
      <c r="E6" s="188">
        <v>4145384593</v>
      </c>
      <c r="F6" s="188">
        <v>1054543498</v>
      </c>
      <c r="G6" s="188">
        <v>3425870480</v>
      </c>
      <c r="H6" s="188">
        <v>3269807444</v>
      </c>
      <c r="I6" s="188">
        <v>156063036</v>
      </c>
      <c r="J6" s="189">
        <f>G6/D6</f>
        <v>0.65883035689079494</v>
      </c>
      <c r="K6" s="189">
        <f t="shared" ref="K6:L9" si="0">H6/E6</f>
        <v>0.78878264987076918</v>
      </c>
      <c r="L6" s="189">
        <f t="shared" si="0"/>
        <v>0.14799108457449328</v>
      </c>
      <c r="M6" s="45"/>
      <c r="N6" s="45"/>
      <c r="O6" s="45"/>
    </row>
    <row r="7" spans="3:15" s="77" customFormat="1" x14ac:dyDescent="0.3">
      <c r="C7" s="268" t="s">
        <v>526</v>
      </c>
      <c r="D7" s="188">
        <f>E7+F7</f>
        <v>5947720337.3100128</v>
      </c>
      <c r="E7" s="188">
        <v>4674979264.75</v>
      </c>
      <c r="F7" s="188">
        <v>1272741072.5600133</v>
      </c>
      <c r="G7" s="188">
        <v>3902557839</v>
      </c>
      <c r="H7" s="188">
        <v>3725174220</v>
      </c>
      <c r="I7" s="188">
        <v>177383619</v>
      </c>
      <c r="J7" s="189">
        <f t="shared" ref="J7:J9" si="1">G7/D7</f>
        <v>0.65614346634949849</v>
      </c>
      <c r="K7" s="189">
        <f t="shared" si="0"/>
        <v>0.7968322443884055</v>
      </c>
      <c r="L7" s="189">
        <f t="shared" si="0"/>
        <v>0.13937133233486959</v>
      </c>
    </row>
    <row r="8" spans="3:15" x14ac:dyDescent="0.3">
      <c r="C8" s="268" t="s">
        <v>527</v>
      </c>
      <c r="D8" s="190">
        <f>E8+F8</f>
        <v>5831601888</v>
      </c>
      <c r="E8" s="190">
        <v>4511345883</v>
      </c>
      <c r="F8" s="190">
        <v>1320256005</v>
      </c>
      <c r="G8" s="188">
        <v>3845070130</v>
      </c>
      <c r="H8" s="188">
        <v>3669512434</v>
      </c>
      <c r="I8" s="188">
        <v>175557696</v>
      </c>
      <c r="J8" s="189">
        <f t="shared" si="1"/>
        <v>0.65935058734242591</v>
      </c>
      <c r="K8" s="189">
        <f t="shared" si="0"/>
        <v>0.81339638528443114</v>
      </c>
      <c r="L8" s="189">
        <f t="shared" si="0"/>
        <v>0.13297246544241242</v>
      </c>
      <c r="M8" s="77"/>
    </row>
    <row r="9" spans="3:15" s="77" customFormat="1" x14ac:dyDescent="0.3">
      <c r="C9" s="268" t="s">
        <v>528</v>
      </c>
      <c r="D9" s="190">
        <f>E9+F9</f>
        <v>6828384743.9159298</v>
      </c>
      <c r="E9" s="190">
        <v>5264871098.2359304</v>
      </c>
      <c r="F9" s="190">
        <v>1563513645.6799998</v>
      </c>
      <c r="G9" s="188">
        <v>4500035542</v>
      </c>
      <c r="H9" s="188">
        <v>4301014672</v>
      </c>
      <c r="I9" s="188">
        <v>199020870</v>
      </c>
      <c r="J9" s="189">
        <f t="shared" si="1"/>
        <v>0.65901903755635882</v>
      </c>
      <c r="K9" s="189">
        <f t="shared" si="0"/>
        <v>0.81692687090499061</v>
      </c>
      <c r="L9" s="189">
        <f t="shared" si="0"/>
        <v>0.12729077904110156</v>
      </c>
    </row>
    <row r="11" spans="3:15" ht="54.75" customHeight="1" x14ac:dyDescent="0.3">
      <c r="C11" s="285" t="s">
        <v>473</v>
      </c>
      <c r="D11" s="285"/>
      <c r="E11" s="285"/>
      <c r="F11" s="285"/>
      <c r="G11" s="285"/>
      <c r="H11" s="285"/>
      <c r="I11" s="285"/>
      <c r="J11" s="285"/>
      <c r="K11" s="285"/>
      <c r="L11" s="285"/>
    </row>
    <row r="12" spans="3:15" ht="80.25" customHeight="1" x14ac:dyDescent="0.3">
      <c r="C12" s="285" t="s">
        <v>542</v>
      </c>
      <c r="D12" s="285"/>
      <c r="E12" s="285"/>
      <c r="F12" s="285"/>
      <c r="G12" s="285"/>
      <c r="H12" s="285"/>
      <c r="I12" s="285"/>
      <c r="J12" s="285"/>
      <c r="K12" s="285"/>
      <c r="L12" s="285"/>
    </row>
    <row r="14" spans="3:15" x14ac:dyDescent="0.3">
      <c r="G14" s="93"/>
      <c r="H14" s="93"/>
      <c r="I14" s="15"/>
    </row>
    <row r="15" spans="3:15" x14ac:dyDescent="0.3">
      <c r="G15" s="93"/>
      <c r="H15" s="93"/>
      <c r="I15" s="15"/>
    </row>
    <row r="16" spans="3:15" x14ac:dyDescent="0.3">
      <c r="F16" s="11"/>
      <c r="G16" s="191"/>
      <c r="H16" s="191"/>
      <c r="I16" s="192"/>
    </row>
  </sheetData>
  <mergeCells count="6">
    <mergeCell ref="C12:L12"/>
    <mergeCell ref="C4:C5"/>
    <mergeCell ref="D4:F4"/>
    <mergeCell ref="G4:I4"/>
    <mergeCell ref="J4:L4"/>
    <mergeCell ref="C11:L11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5"/>
  <sheetViews>
    <sheetView workbookViewId="0">
      <selection activeCell="E22" sqref="E22"/>
    </sheetView>
  </sheetViews>
  <sheetFormatPr defaultRowHeight="14.4" x14ac:dyDescent="0.3"/>
  <cols>
    <col min="4" max="4" width="73.88671875" bestFit="1" customWidth="1"/>
    <col min="5" max="5" width="32.88671875" bestFit="1" customWidth="1"/>
    <col min="6" max="6" width="20.88671875" bestFit="1" customWidth="1"/>
  </cols>
  <sheetData>
    <row r="2" spans="3:5" x14ac:dyDescent="0.3">
      <c r="C2" s="234" t="s">
        <v>249</v>
      </c>
    </row>
    <row r="4" spans="3:5" x14ac:dyDescent="0.3">
      <c r="C4" s="259" t="s">
        <v>37</v>
      </c>
      <c r="D4" s="259" t="s">
        <v>250</v>
      </c>
      <c r="E4" s="259" t="s">
        <v>251</v>
      </c>
    </row>
    <row r="5" spans="3:5" x14ac:dyDescent="0.3">
      <c r="C5" s="228">
        <v>1</v>
      </c>
      <c r="D5" s="77" t="s">
        <v>252</v>
      </c>
      <c r="E5" s="193">
        <v>0.11289344588156969</v>
      </c>
    </row>
    <row r="6" spans="3:5" x14ac:dyDescent="0.3">
      <c r="C6" s="228">
        <v>2</v>
      </c>
      <c r="D6" s="77" t="s">
        <v>253</v>
      </c>
      <c r="E6" s="193">
        <v>7.3805450900581243E-2</v>
      </c>
    </row>
    <row r="7" spans="3:5" x14ac:dyDescent="0.3">
      <c r="C7" s="228">
        <v>3</v>
      </c>
      <c r="D7" s="77" t="s">
        <v>254</v>
      </c>
      <c r="E7" s="193">
        <v>6.9606432963694106E-2</v>
      </c>
    </row>
    <row r="8" spans="3:5" x14ac:dyDescent="0.3">
      <c r="C8" s="228">
        <v>4</v>
      </c>
      <c r="D8" s="77" t="s">
        <v>256</v>
      </c>
      <c r="E8" s="193">
        <v>6.1068535443624811E-2</v>
      </c>
    </row>
    <row r="9" spans="3:5" x14ac:dyDescent="0.3">
      <c r="C9" s="228">
        <v>5</v>
      </c>
      <c r="D9" s="77" t="s">
        <v>255</v>
      </c>
      <c r="E9" s="193">
        <v>5.9673165098158398E-2</v>
      </c>
    </row>
    <row r="10" spans="3:5" x14ac:dyDescent="0.3">
      <c r="C10" s="228">
        <v>6</v>
      </c>
      <c r="D10" s="77" t="s">
        <v>258</v>
      </c>
      <c r="E10" s="193">
        <v>4.3122606113450125E-2</v>
      </c>
    </row>
    <row r="11" spans="3:5" x14ac:dyDescent="0.3">
      <c r="C11" s="228">
        <v>7</v>
      </c>
      <c r="D11" s="77" t="s">
        <v>257</v>
      </c>
      <c r="E11" s="193">
        <v>4.0760144694646755E-2</v>
      </c>
    </row>
    <row r="12" spans="3:5" x14ac:dyDescent="0.3">
      <c r="C12" s="228">
        <v>8</v>
      </c>
      <c r="D12" s="77" t="s">
        <v>259</v>
      </c>
      <c r="E12" s="193">
        <v>3.6930740147763146E-2</v>
      </c>
    </row>
    <row r="13" spans="3:5" x14ac:dyDescent="0.3">
      <c r="C13" s="228">
        <v>9</v>
      </c>
      <c r="D13" s="77" t="s">
        <v>260</v>
      </c>
      <c r="E13" s="193">
        <v>3.4801434569617644E-2</v>
      </c>
    </row>
    <row r="14" spans="3:5" x14ac:dyDescent="0.3">
      <c r="C14" s="228">
        <v>10</v>
      </c>
      <c r="D14" s="77" t="s">
        <v>261</v>
      </c>
      <c r="E14" s="193">
        <v>2.8215763379165787E-2</v>
      </c>
    </row>
    <row r="15" spans="3:5" x14ac:dyDescent="0.3">
      <c r="C15" s="77"/>
      <c r="D15" s="259" t="s">
        <v>49</v>
      </c>
      <c r="E15" s="194">
        <v>0.5608777191922717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5"/>
  <sheetViews>
    <sheetView workbookViewId="0">
      <selection activeCell="C5" sqref="C5:E15"/>
    </sheetView>
  </sheetViews>
  <sheetFormatPr defaultRowHeight="14.4" x14ac:dyDescent="0.3"/>
  <cols>
    <col min="4" max="4" width="73.88671875" bestFit="1" customWidth="1"/>
    <col min="5" max="5" width="40.109375" bestFit="1" customWidth="1"/>
  </cols>
  <sheetData>
    <row r="2" spans="3:15" x14ac:dyDescent="0.3">
      <c r="C2" s="234" t="s">
        <v>262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4" spans="3:15" x14ac:dyDescent="0.3">
      <c r="C4" s="259" t="s">
        <v>37</v>
      </c>
      <c r="D4" s="259" t="s">
        <v>250</v>
      </c>
      <c r="E4" s="259" t="s">
        <v>263</v>
      </c>
    </row>
    <row r="5" spans="3:15" x14ac:dyDescent="0.3">
      <c r="C5" s="228">
        <v>1</v>
      </c>
      <c r="D5" s="77" t="s">
        <v>252</v>
      </c>
      <c r="E5" s="193">
        <v>0.15284675516753307</v>
      </c>
    </row>
    <row r="6" spans="3:15" x14ac:dyDescent="0.3">
      <c r="C6" s="228">
        <v>2</v>
      </c>
      <c r="D6" s="77" t="s">
        <v>254</v>
      </c>
      <c r="E6" s="193">
        <v>0.10329704822324121</v>
      </c>
    </row>
    <row r="7" spans="3:15" x14ac:dyDescent="0.3">
      <c r="C7" s="228">
        <v>3</v>
      </c>
      <c r="D7" s="77" t="s">
        <v>256</v>
      </c>
      <c r="E7" s="193">
        <v>8.7367357262115725E-2</v>
      </c>
    </row>
    <row r="8" spans="3:15" x14ac:dyDescent="0.3">
      <c r="C8" s="228">
        <v>4</v>
      </c>
      <c r="D8" s="77" t="s">
        <v>255</v>
      </c>
      <c r="E8" s="193">
        <v>8.6352248710230117E-2</v>
      </c>
    </row>
    <row r="9" spans="3:15" x14ac:dyDescent="0.3">
      <c r="C9" s="228">
        <v>5</v>
      </c>
      <c r="D9" s="77" t="s">
        <v>257</v>
      </c>
      <c r="E9" s="193">
        <v>6.5881043509545559E-2</v>
      </c>
    </row>
    <row r="10" spans="3:15" x14ac:dyDescent="0.3">
      <c r="C10" s="228">
        <v>6</v>
      </c>
      <c r="D10" s="77" t="s">
        <v>258</v>
      </c>
      <c r="E10" s="193">
        <v>5.7009546513200553E-2</v>
      </c>
    </row>
    <row r="11" spans="3:15" x14ac:dyDescent="0.3">
      <c r="C11" s="228">
        <v>7</v>
      </c>
      <c r="D11" s="77" t="s">
        <v>260</v>
      </c>
      <c r="E11" s="193">
        <v>3.4817294024183314E-2</v>
      </c>
    </row>
    <row r="12" spans="3:15" x14ac:dyDescent="0.3">
      <c r="C12" s="228">
        <v>8</v>
      </c>
      <c r="D12" s="77" t="s">
        <v>253</v>
      </c>
      <c r="E12" s="193">
        <v>2.3888109924884417E-2</v>
      </c>
    </row>
    <row r="13" spans="3:15" x14ac:dyDescent="0.3">
      <c r="C13" s="228">
        <v>9</v>
      </c>
      <c r="D13" s="77" t="s">
        <v>264</v>
      </c>
      <c r="E13" s="193">
        <v>2.253125293545101E-2</v>
      </c>
    </row>
    <row r="14" spans="3:15" x14ac:dyDescent="0.3">
      <c r="C14" s="228">
        <v>10</v>
      </c>
      <c r="D14" s="77" t="s">
        <v>529</v>
      </c>
      <c r="E14" s="193">
        <v>1.9890499290272513E-2</v>
      </c>
    </row>
    <row r="15" spans="3:15" x14ac:dyDescent="0.3">
      <c r="C15" s="77"/>
      <c r="D15" s="259" t="s">
        <v>49</v>
      </c>
      <c r="E15" s="194">
        <v>0.65388115556065751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5"/>
  <sheetViews>
    <sheetView workbookViewId="0">
      <selection activeCell="C5" sqref="C5:E15"/>
    </sheetView>
  </sheetViews>
  <sheetFormatPr defaultRowHeight="14.4" x14ac:dyDescent="0.3"/>
  <cols>
    <col min="4" max="4" width="73.88671875" bestFit="1" customWidth="1"/>
    <col min="5" max="5" width="39.33203125" bestFit="1" customWidth="1"/>
  </cols>
  <sheetData>
    <row r="2" spans="3:12" x14ac:dyDescent="0.3">
      <c r="C2" s="234" t="s">
        <v>266</v>
      </c>
      <c r="D2" s="234"/>
      <c r="E2" s="234"/>
      <c r="F2" s="234"/>
      <c r="G2" s="234"/>
      <c r="H2" s="234"/>
      <c r="I2" s="234"/>
      <c r="J2" s="234"/>
      <c r="K2" s="234"/>
      <c r="L2" s="234"/>
    </row>
    <row r="4" spans="3:12" x14ac:dyDescent="0.3">
      <c r="C4" s="259" t="s">
        <v>37</v>
      </c>
      <c r="D4" s="259" t="s">
        <v>250</v>
      </c>
      <c r="E4" s="259" t="s">
        <v>267</v>
      </c>
    </row>
    <row r="5" spans="3:12" x14ac:dyDescent="0.3">
      <c r="C5" s="260">
        <v>1</v>
      </c>
      <c r="D5" s="77" t="s">
        <v>259</v>
      </c>
      <c r="E5" s="193">
        <v>0.14277751338636996</v>
      </c>
    </row>
    <row r="6" spans="3:12" x14ac:dyDescent="0.3">
      <c r="C6" s="260">
        <v>2</v>
      </c>
      <c r="D6" s="77" t="s">
        <v>261</v>
      </c>
      <c r="E6" s="193">
        <v>9.5121471791511217E-2</v>
      </c>
    </row>
    <row r="7" spans="3:12" x14ac:dyDescent="0.3">
      <c r="C7" s="260">
        <v>3</v>
      </c>
      <c r="D7" s="77" t="s">
        <v>268</v>
      </c>
      <c r="E7" s="193">
        <v>8.3279453003724524E-2</v>
      </c>
    </row>
    <row r="8" spans="3:12" x14ac:dyDescent="0.3">
      <c r="C8" s="260">
        <v>4</v>
      </c>
      <c r="D8" s="77" t="s">
        <v>253</v>
      </c>
      <c r="E8" s="193">
        <v>7.447604329810846E-2</v>
      </c>
    </row>
    <row r="9" spans="3:12" x14ac:dyDescent="0.3">
      <c r="C9" s="260">
        <v>5</v>
      </c>
      <c r="D9" s="77" t="s">
        <v>252</v>
      </c>
      <c r="E9" s="193">
        <v>6.8037309735122217E-2</v>
      </c>
    </row>
    <row r="10" spans="3:12" x14ac:dyDescent="0.3">
      <c r="C10" s="260">
        <v>6</v>
      </c>
      <c r="D10" s="77" t="s">
        <v>271</v>
      </c>
      <c r="E10" s="193">
        <v>3.8442493002790248E-2</v>
      </c>
    </row>
    <row r="11" spans="3:12" x14ac:dyDescent="0.3">
      <c r="C11" s="260">
        <v>7</v>
      </c>
      <c r="D11" s="77" t="s">
        <v>269</v>
      </c>
      <c r="E11" s="193">
        <v>3.5552762139739111E-2</v>
      </c>
    </row>
    <row r="12" spans="3:12" x14ac:dyDescent="0.3">
      <c r="C12" s="260">
        <v>8</v>
      </c>
      <c r="D12" s="77" t="s">
        <v>260</v>
      </c>
      <c r="E12" s="193">
        <v>3.3411286724064279E-2</v>
      </c>
    </row>
    <row r="13" spans="3:12" x14ac:dyDescent="0.3">
      <c r="C13" s="260">
        <v>9</v>
      </c>
      <c r="D13" s="77" t="s">
        <v>270</v>
      </c>
      <c r="E13" s="193">
        <v>3.0782756236722778E-2</v>
      </c>
    </row>
    <row r="14" spans="3:12" x14ac:dyDescent="0.3">
      <c r="C14" s="260">
        <v>10</v>
      </c>
      <c r="D14" s="77" t="s">
        <v>256</v>
      </c>
      <c r="E14" s="193">
        <v>3.0273723162004374E-2</v>
      </c>
    </row>
    <row r="15" spans="3:12" x14ac:dyDescent="0.3">
      <c r="C15" s="77"/>
      <c r="D15" s="259" t="s">
        <v>49</v>
      </c>
      <c r="E15" s="194">
        <v>0.63215481248015715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5"/>
  <sheetViews>
    <sheetView workbookViewId="0">
      <selection activeCell="D22" sqref="D22"/>
    </sheetView>
  </sheetViews>
  <sheetFormatPr defaultRowHeight="14.4" x14ac:dyDescent="0.3"/>
  <cols>
    <col min="4" max="4" width="73.88671875" bestFit="1" customWidth="1"/>
    <col min="5" max="5" width="39.109375" bestFit="1" customWidth="1"/>
  </cols>
  <sheetData>
    <row r="2" spans="3:12" x14ac:dyDescent="0.3">
      <c r="C2" s="234" t="s">
        <v>272</v>
      </c>
      <c r="D2" s="234"/>
      <c r="E2" s="234"/>
      <c r="F2" s="234"/>
      <c r="G2" s="234"/>
      <c r="H2" s="234"/>
      <c r="I2" s="234"/>
      <c r="J2" s="234"/>
      <c r="K2" s="234"/>
      <c r="L2" s="234"/>
    </row>
    <row r="4" spans="3:12" x14ac:dyDescent="0.3">
      <c r="C4" s="259" t="s">
        <v>37</v>
      </c>
      <c r="D4" s="259" t="s">
        <v>250</v>
      </c>
      <c r="E4" s="259" t="s">
        <v>273</v>
      </c>
    </row>
    <row r="5" spans="3:12" x14ac:dyDescent="0.3">
      <c r="C5" s="250">
        <v>1</v>
      </c>
      <c r="D5" s="77" t="s">
        <v>253</v>
      </c>
      <c r="E5" s="195">
        <v>0.12220442604460421</v>
      </c>
    </row>
    <row r="6" spans="3:12" x14ac:dyDescent="0.3">
      <c r="C6" s="250">
        <v>2</v>
      </c>
      <c r="D6" s="77" t="s">
        <v>252</v>
      </c>
      <c r="E6" s="195">
        <v>9.945884103176543E-2</v>
      </c>
    </row>
    <row r="7" spans="3:12" x14ac:dyDescent="0.3">
      <c r="C7" s="250">
        <v>3</v>
      </c>
      <c r="D7" s="77" t="s">
        <v>254</v>
      </c>
      <c r="E7" s="195">
        <v>4.8518900925016185E-2</v>
      </c>
    </row>
    <row r="8" spans="3:12" x14ac:dyDescent="0.3">
      <c r="C8" s="250">
        <v>4</v>
      </c>
      <c r="D8" s="77" t="s">
        <v>255</v>
      </c>
      <c r="E8" s="195">
        <v>4.7777687264353837E-2</v>
      </c>
    </row>
    <row r="9" spans="3:12" x14ac:dyDescent="0.3">
      <c r="C9" s="250">
        <v>5</v>
      </c>
      <c r="D9" s="77" t="s">
        <v>256</v>
      </c>
      <c r="E9" s="195">
        <v>4.7622301836122885E-2</v>
      </c>
    </row>
    <row r="10" spans="3:12" x14ac:dyDescent="0.3">
      <c r="C10" s="250">
        <v>6</v>
      </c>
      <c r="D10" s="77" t="s">
        <v>258</v>
      </c>
      <c r="E10" s="195">
        <v>4.6625059907788702E-2</v>
      </c>
    </row>
    <row r="11" spans="3:12" x14ac:dyDescent="0.3">
      <c r="C11" s="250">
        <v>7</v>
      </c>
      <c r="D11" s="77" t="s">
        <v>260</v>
      </c>
      <c r="E11" s="195">
        <v>4.4782680598610319E-2</v>
      </c>
    </row>
    <row r="12" spans="3:12" x14ac:dyDescent="0.3">
      <c r="C12" s="250">
        <v>8</v>
      </c>
      <c r="D12" s="77" t="s">
        <v>394</v>
      </c>
      <c r="E12" s="195">
        <v>3.7858409500000453E-2</v>
      </c>
    </row>
    <row r="13" spans="3:12" x14ac:dyDescent="0.3">
      <c r="C13" s="250">
        <v>9</v>
      </c>
      <c r="D13" s="77" t="s">
        <v>277</v>
      </c>
      <c r="E13" s="195">
        <v>3.6974528563028394E-2</v>
      </c>
    </row>
    <row r="14" spans="3:12" x14ac:dyDescent="0.3">
      <c r="C14" s="250">
        <v>10</v>
      </c>
      <c r="D14" s="77" t="s">
        <v>264</v>
      </c>
      <c r="E14" s="195">
        <v>3.6703116610104426E-2</v>
      </c>
    </row>
    <row r="15" spans="3:12" x14ac:dyDescent="0.3">
      <c r="C15" s="77"/>
      <c r="D15" s="259" t="s">
        <v>49</v>
      </c>
      <c r="E15" s="194">
        <v>0.5685259522813948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C5" sqref="C5:E15"/>
    </sheetView>
  </sheetViews>
  <sheetFormatPr defaultRowHeight="14.4" x14ac:dyDescent="0.3"/>
  <cols>
    <col min="4" max="4" width="73" bestFit="1" customWidth="1"/>
    <col min="5" max="5" width="39.109375" bestFit="1" customWidth="1"/>
  </cols>
  <sheetData>
    <row r="2" spans="3:10" x14ac:dyDescent="0.3">
      <c r="C2" s="234" t="s">
        <v>275</v>
      </c>
      <c r="D2" s="234"/>
      <c r="E2" s="234"/>
      <c r="F2" s="234"/>
      <c r="G2" s="234"/>
      <c r="H2" s="234"/>
      <c r="I2" s="234"/>
      <c r="J2" s="234"/>
    </row>
    <row r="4" spans="3:10" x14ac:dyDescent="0.3">
      <c r="C4" s="259" t="s">
        <v>37</v>
      </c>
      <c r="D4" s="259" t="s">
        <v>250</v>
      </c>
      <c r="E4" s="259" t="s">
        <v>276</v>
      </c>
    </row>
    <row r="5" spans="3:10" x14ac:dyDescent="0.3">
      <c r="C5" s="228">
        <v>1</v>
      </c>
      <c r="D5" s="77" t="s">
        <v>253</v>
      </c>
      <c r="E5" s="196">
        <v>0.50444184968802153</v>
      </c>
    </row>
    <row r="6" spans="3:10" x14ac:dyDescent="0.3">
      <c r="C6" s="228">
        <v>2</v>
      </c>
      <c r="D6" s="77" t="s">
        <v>277</v>
      </c>
      <c r="E6" s="196">
        <v>0.12388678020864584</v>
      </c>
    </row>
    <row r="7" spans="3:10" x14ac:dyDescent="0.3">
      <c r="C7" s="228">
        <v>3</v>
      </c>
      <c r="D7" s="77" t="s">
        <v>274</v>
      </c>
      <c r="E7" s="196">
        <v>4.8921927817026901E-2</v>
      </c>
    </row>
    <row r="8" spans="3:10" x14ac:dyDescent="0.3">
      <c r="C8" s="228">
        <v>4</v>
      </c>
      <c r="D8" s="77" t="s">
        <v>278</v>
      </c>
      <c r="E8" s="196">
        <v>4.6404470026598602E-2</v>
      </c>
    </row>
    <row r="9" spans="3:10" x14ac:dyDescent="0.3">
      <c r="C9" s="228">
        <v>5</v>
      </c>
      <c r="D9" s="77" t="s">
        <v>252</v>
      </c>
      <c r="E9" s="196">
        <v>3.2408390011797857E-2</v>
      </c>
    </row>
    <row r="10" spans="3:10" x14ac:dyDescent="0.3">
      <c r="C10" s="228">
        <v>6</v>
      </c>
      <c r="D10" s="77" t="s">
        <v>258</v>
      </c>
      <c r="E10" s="196">
        <v>2.3242898835513674E-2</v>
      </c>
    </row>
    <row r="11" spans="3:10" x14ac:dyDescent="0.3">
      <c r="C11" s="228">
        <v>7</v>
      </c>
      <c r="D11" s="77" t="s">
        <v>279</v>
      </c>
      <c r="E11" s="196">
        <v>2.3207028070142518E-2</v>
      </c>
    </row>
    <row r="12" spans="3:10" x14ac:dyDescent="0.3">
      <c r="C12" s="228">
        <v>8</v>
      </c>
      <c r="D12" s="77" t="s">
        <v>297</v>
      </c>
      <c r="E12" s="196">
        <v>1.8130627129866406E-2</v>
      </c>
    </row>
    <row r="13" spans="3:10" x14ac:dyDescent="0.3">
      <c r="C13" s="228">
        <v>9</v>
      </c>
      <c r="D13" s="77" t="s">
        <v>264</v>
      </c>
      <c r="E13" s="196">
        <v>1.6485006408149056E-2</v>
      </c>
    </row>
    <row r="14" spans="3:10" x14ac:dyDescent="0.3">
      <c r="C14" s="228">
        <v>10</v>
      </c>
      <c r="D14" s="77" t="s">
        <v>280</v>
      </c>
      <c r="E14" s="196">
        <v>1.4181942594983395E-2</v>
      </c>
    </row>
    <row r="15" spans="3:10" x14ac:dyDescent="0.3">
      <c r="C15" s="77"/>
      <c r="D15" s="260" t="s">
        <v>49</v>
      </c>
      <c r="E15" s="197">
        <v>0.84930000000000005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7"/>
  <sheetViews>
    <sheetView workbookViewId="0">
      <selection activeCell="C5" sqref="C5:E15"/>
    </sheetView>
  </sheetViews>
  <sheetFormatPr defaultRowHeight="14.4" x14ac:dyDescent="0.3"/>
  <cols>
    <col min="4" max="4" width="51.44140625" bestFit="1" customWidth="1"/>
    <col min="5" max="5" width="40.109375" bestFit="1" customWidth="1"/>
  </cols>
  <sheetData>
    <row r="2" spans="3:10" x14ac:dyDescent="0.3">
      <c r="C2" s="234" t="s">
        <v>281</v>
      </c>
      <c r="D2" s="234"/>
      <c r="E2" s="234"/>
      <c r="F2" s="234"/>
      <c r="G2" s="234"/>
      <c r="H2" s="234"/>
      <c r="I2" s="234"/>
      <c r="J2" s="234"/>
    </row>
    <row r="4" spans="3:10" x14ac:dyDescent="0.3">
      <c r="C4" s="259" t="s">
        <v>37</v>
      </c>
      <c r="D4" s="259" t="s">
        <v>250</v>
      </c>
      <c r="E4" s="259" t="s">
        <v>282</v>
      </c>
    </row>
    <row r="5" spans="3:10" x14ac:dyDescent="0.3">
      <c r="C5" s="228">
        <v>1</v>
      </c>
      <c r="D5" s="77" t="s">
        <v>283</v>
      </c>
      <c r="E5" s="193">
        <v>0.19902735167675778</v>
      </c>
    </row>
    <row r="6" spans="3:10" x14ac:dyDescent="0.3">
      <c r="C6" s="228">
        <v>2</v>
      </c>
      <c r="D6" s="77" t="s">
        <v>394</v>
      </c>
      <c r="E6" s="193">
        <v>0.1484633817626255</v>
      </c>
    </row>
    <row r="7" spans="3:10" x14ac:dyDescent="0.3">
      <c r="C7" s="228">
        <v>3</v>
      </c>
      <c r="D7" s="77" t="s">
        <v>252</v>
      </c>
      <c r="E7" s="193">
        <v>0.11697209266013921</v>
      </c>
    </row>
    <row r="8" spans="3:10" x14ac:dyDescent="0.3">
      <c r="C8" s="228">
        <v>4</v>
      </c>
      <c r="D8" s="77" t="s">
        <v>395</v>
      </c>
      <c r="E8" s="193">
        <v>5.4769963549991849E-2</v>
      </c>
    </row>
    <row r="9" spans="3:10" x14ac:dyDescent="0.3">
      <c r="C9" s="228">
        <v>5</v>
      </c>
      <c r="D9" s="77" t="s">
        <v>277</v>
      </c>
      <c r="E9" s="193">
        <v>5.4181384293303561E-2</v>
      </c>
    </row>
    <row r="10" spans="3:10" x14ac:dyDescent="0.3">
      <c r="C10" s="228">
        <v>6</v>
      </c>
      <c r="D10" s="77" t="s">
        <v>255</v>
      </c>
      <c r="E10" s="193">
        <v>4.2343555114325075E-2</v>
      </c>
    </row>
    <row r="11" spans="3:10" x14ac:dyDescent="0.3">
      <c r="C11" s="228">
        <v>7</v>
      </c>
      <c r="D11" s="77" t="s">
        <v>256</v>
      </c>
      <c r="E11" s="193">
        <v>4.2314264541156936E-2</v>
      </c>
    </row>
    <row r="12" spans="3:10" x14ac:dyDescent="0.3">
      <c r="C12" s="228">
        <v>8</v>
      </c>
      <c r="D12" s="77" t="s">
        <v>254</v>
      </c>
      <c r="E12" s="193">
        <v>3.2913603194097543E-2</v>
      </c>
    </row>
    <row r="13" spans="3:10" x14ac:dyDescent="0.3">
      <c r="C13" s="228">
        <v>9</v>
      </c>
      <c r="D13" s="77" t="s">
        <v>284</v>
      </c>
      <c r="E13" s="193">
        <v>2.6218814374783968E-2</v>
      </c>
    </row>
    <row r="14" spans="3:10" x14ac:dyDescent="0.3">
      <c r="C14" s="228">
        <v>10</v>
      </c>
      <c r="D14" s="77" t="s">
        <v>260</v>
      </c>
      <c r="E14" s="193">
        <v>2.4636254199354363E-2</v>
      </c>
    </row>
    <row r="15" spans="3:10" x14ac:dyDescent="0.3">
      <c r="C15" s="228"/>
      <c r="D15" s="260" t="s">
        <v>49</v>
      </c>
      <c r="E15" s="194">
        <v>0.74184066536653581</v>
      </c>
    </row>
    <row r="17" spans="3:3" x14ac:dyDescent="0.3">
      <c r="C17" s="157" t="s">
        <v>285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7"/>
  <sheetViews>
    <sheetView workbookViewId="0">
      <selection activeCell="C5" sqref="C5:E15"/>
    </sheetView>
  </sheetViews>
  <sheetFormatPr defaultRowHeight="14.4" x14ac:dyDescent="0.3"/>
  <cols>
    <col min="4" max="4" width="55.44140625" bestFit="1" customWidth="1"/>
    <col min="5" max="5" width="39.109375" bestFit="1" customWidth="1"/>
  </cols>
  <sheetData>
    <row r="2" spans="3:5" x14ac:dyDescent="0.3">
      <c r="C2" s="234" t="s">
        <v>286</v>
      </c>
    </row>
    <row r="4" spans="3:5" x14ac:dyDescent="0.3">
      <c r="C4" s="259" t="s">
        <v>37</v>
      </c>
      <c r="D4" s="259" t="s">
        <v>250</v>
      </c>
      <c r="E4" s="259" t="s">
        <v>287</v>
      </c>
    </row>
    <row r="5" spans="3:5" x14ac:dyDescent="0.3">
      <c r="C5" s="228">
        <v>1</v>
      </c>
      <c r="D5" s="77" t="s">
        <v>277</v>
      </c>
      <c r="E5" s="196">
        <v>0.12665285496259993</v>
      </c>
    </row>
    <row r="6" spans="3:5" x14ac:dyDescent="0.3">
      <c r="C6" s="228">
        <v>2</v>
      </c>
      <c r="D6" s="77" t="s">
        <v>288</v>
      </c>
      <c r="E6" s="196">
        <v>0.11729764123097988</v>
      </c>
    </row>
    <row r="7" spans="3:5" x14ac:dyDescent="0.3">
      <c r="C7" s="228">
        <v>3</v>
      </c>
      <c r="D7" s="77" t="s">
        <v>396</v>
      </c>
      <c r="E7" s="196">
        <v>0.10542370803322026</v>
      </c>
    </row>
    <row r="8" spans="3:5" x14ac:dyDescent="0.3">
      <c r="C8" s="228">
        <v>4</v>
      </c>
      <c r="D8" s="77" t="s">
        <v>264</v>
      </c>
      <c r="E8" s="196">
        <v>9.1656517770238879E-2</v>
      </c>
    </row>
    <row r="9" spans="3:5" x14ac:dyDescent="0.3">
      <c r="C9" s="228">
        <v>5</v>
      </c>
      <c r="D9" s="77" t="s">
        <v>261</v>
      </c>
      <c r="E9" s="196">
        <v>7.0230042449578936E-2</v>
      </c>
    </row>
    <row r="10" spans="3:5" x14ac:dyDescent="0.3">
      <c r="C10" s="228">
        <v>6</v>
      </c>
      <c r="D10" s="77" t="s">
        <v>253</v>
      </c>
      <c r="E10" s="196">
        <v>6.2377410218163197E-2</v>
      </c>
    </row>
    <row r="11" spans="3:5" x14ac:dyDescent="0.3">
      <c r="C11" s="228">
        <v>7</v>
      </c>
      <c r="D11" s="77" t="s">
        <v>289</v>
      </c>
      <c r="E11" s="196">
        <v>5.0758012445303542E-2</v>
      </c>
    </row>
    <row r="12" spans="3:5" x14ac:dyDescent="0.3">
      <c r="C12" s="228">
        <v>8</v>
      </c>
      <c r="D12" s="77" t="s">
        <v>290</v>
      </c>
      <c r="E12" s="196">
        <v>4.1675883987355791E-2</v>
      </c>
    </row>
    <row r="13" spans="3:5" x14ac:dyDescent="0.3">
      <c r="C13" s="228">
        <v>9</v>
      </c>
      <c r="D13" s="77" t="s">
        <v>530</v>
      </c>
      <c r="E13" s="196">
        <v>2.7250165343027041E-2</v>
      </c>
    </row>
    <row r="14" spans="3:5" x14ac:dyDescent="0.3">
      <c r="C14" s="228">
        <v>10</v>
      </c>
      <c r="D14" s="77" t="s">
        <v>260</v>
      </c>
      <c r="E14" s="196">
        <v>2.0466599396048425E-2</v>
      </c>
    </row>
    <row r="15" spans="3:5" x14ac:dyDescent="0.3">
      <c r="C15" s="77"/>
      <c r="D15" s="259" t="s">
        <v>49</v>
      </c>
      <c r="E15" s="197">
        <v>0.71378883583651598</v>
      </c>
    </row>
    <row r="16" spans="3:5" x14ac:dyDescent="0.3">
      <c r="D16" s="77"/>
      <c r="E16" s="77"/>
    </row>
    <row r="17" spans="4:5" x14ac:dyDescent="0.3">
      <c r="D17" s="77"/>
      <c r="E17" s="77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18"/>
  <sheetViews>
    <sheetView workbookViewId="0">
      <selection activeCell="C5" sqref="C5:E15"/>
    </sheetView>
  </sheetViews>
  <sheetFormatPr defaultRowHeight="14.4" x14ac:dyDescent="0.3"/>
  <cols>
    <col min="4" max="4" width="73.88671875" bestFit="1" customWidth="1"/>
    <col min="5" max="5" width="40.109375" bestFit="1" customWidth="1"/>
  </cols>
  <sheetData>
    <row r="2" spans="3:17" x14ac:dyDescent="0.3">
      <c r="C2" s="234" t="s">
        <v>291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</row>
    <row r="4" spans="3:17" x14ac:dyDescent="0.3">
      <c r="C4" s="259" t="s">
        <v>37</v>
      </c>
      <c r="D4" s="259" t="s">
        <v>250</v>
      </c>
      <c r="E4" s="259" t="s">
        <v>292</v>
      </c>
    </row>
    <row r="5" spans="3:17" x14ac:dyDescent="0.3">
      <c r="C5" s="260">
        <v>1</v>
      </c>
      <c r="D5" s="77" t="s">
        <v>253</v>
      </c>
      <c r="E5" s="193">
        <v>0.19638099960291155</v>
      </c>
    </row>
    <row r="6" spans="3:17" x14ac:dyDescent="0.3">
      <c r="C6" s="260">
        <v>2</v>
      </c>
      <c r="D6" s="77" t="s">
        <v>277</v>
      </c>
      <c r="E6" s="193">
        <v>8.321754399483898E-2</v>
      </c>
    </row>
    <row r="7" spans="3:17" x14ac:dyDescent="0.3">
      <c r="C7" s="260">
        <v>3</v>
      </c>
      <c r="D7" s="77" t="s">
        <v>252</v>
      </c>
      <c r="E7" s="193">
        <v>7.0118521264365852E-2</v>
      </c>
    </row>
    <row r="8" spans="3:17" x14ac:dyDescent="0.3">
      <c r="C8" s="260">
        <v>4</v>
      </c>
      <c r="D8" s="77" t="s">
        <v>264</v>
      </c>
      <c r="E8" s="193">
        <v>5.4753078077078202E-2</v>
      </c>
    </row>
    <row r="9" spans="3:17" x14ac:dyDescent="0.3">
      <c r="C9" s="260">
        <v>5</v>
      </c>
      <c r="D9" s="77" t="s">
        <v>293</v>
      </c>
      <c r="E9" s="193">
        <v>4.0435668502536444E-2</v>
      </c>
    </row>
    <row r="10" spans="3:17" x14ac:dyDescent="0.3">
      <c r="C10" s="260">
        <v>6</v>
      </c>
      <c r="D10" s="77" t="s">
        <v>260</v>
      </c>
      <c r="E10" s="193">
        <v>3.9571411043134913E-2</v>
      </c>
    </row>
    <row r="11" spans="3:17" x14ac:dyDescent="0.3">
      <c r="C11" s="260">
        <v>7</v>
      </c>
      <c r="D11" s="77" t="s">
        <v>254</v>
      </c>
      <c r="E11" s="193">
        <v>3.6915079418020511E-2</v>
      </c>
    </row>
    <row r="12" spans="3:17" x14ac:dyDescent="0.3">
      <c r="C12" s="260">
        <v>8</v>
      </c>
      <c r="D12" s="77" t="s">
        <v>258</v>
      </c>
      <c r="E12" s="193">
        <v>3.3207215854874107E-2</v>
      </c>
    </row>
    <row r="13" spans="3:17" x14ac:dyDescent="0.3">
      <c r="C13" s="260">
        <v>9</v>
      </c>
      <c r="D13" s="77" t="s">
        <v>256</v>
      </c>
      <c r="E13" s="193">
        <v>3.2048043870063797E-2</v>
      </c>
    </row>
    <row r="14" spans="3:17" x14ac:dyDescent="0.3">
      <c r="C14" s="260">
        <v>10</v>
      </c>
      <c r="D14" s="77" t="s">
        <v>255</v>
      </c>
      <c r="E14" s="193">
        <v>3.0064265281200566E-2</v>
      </c>
    </row>
    <row r="15" spans="3:17" x14ac:dyDescent="0.3">
      <c r="C15" s="77"/>
      <c r="D15" s="259" t="s">
        <v>49</v>
      </c>
      <c r="E15" s="194">
        <v>0.61671182690902482</v>
      </c>
    </row>
    <row r="16" spans="3:17" x14ac:dyDescent="0.3">
      <c r="D16" s="77"/>
      <c r="E16" s="77"/>
    </row>
    <row r="17" spans="4:5" x14ac:dyDescent="0.3">
      <c r="D17" s="77"/>
      <c r="E17" s="77"/>
    </row>
    <row r="18" spans="4:5" x14ac:dyDescent="0.3">
      <c r="D18" s="77"/>
      <c r="E18" s="77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2"/>
  <sheetViews>
    <sheetView workbookViewId="0">
      <selection activeCell="C5" sqref="C5:E15"/>
    </sheetView>
  </sheetViews>
  <sheetFormatPr defaultRowHeight="14.4" x14ac:dyDescent="0.3"/>
  <cols>
    <col min="3" max="3" width="7" bestFit="1" customWidth="1"/>
    <col min="4" max="4" width="73.88671875" bestFit="1" customWidth="1"/>
    <col min="5" max="5" width="12.5546875" bestFit="1" customWidth="1"/>
  </cols>
  <sheetData>
    <row r="2" spans="3:17" x14ac:dyDescent="0.3">
      <c r="C2" s="245" t="s">
        <v>294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</row>
    <row r="3" spans="3:17" x14ac:dyDescent="0.3"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3:17" x14ac:dyDescent="0.3">
      <c r="C4" s="259" t="s">
        <v>37</v>
      </c>
      <c r="D4" s="259" t="s">
        <v>250</v>
      </c>
      <c r="E4" s="259" t="s">
        <v>52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3:17" x14ac:dyDescent="0.3">
      <c r="C5" s="228">
        <v>1</v>
      </c>
      <c r="D5" s="77" t="s">
        <v>252</v>
      </c>
      <c r="E5" s="193">
        <v>0.11672976688237596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3:17" x14ac:dyDescent="0.3">
      <c r="C6" s="228">
        <v>2</v>
      </c>
      <c r="D6" s="77" t="s">
        <v>253</v>
      </c>
      <c r="E6" s="193">
        <v>7.4320236908295353E-2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3:17" x14ac:dyDescent="0.3">
      <c r="C7" s="228">
        <v>3</v>
      </c>
      <c r="D7" s="77" t="s">
        <v>254</v>
      </c>
      <c r="E7" s="193">
        <v>7.1684057583453878E-2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3:17" x14ac:dyDescent="0.3">
      <c r="C8" s="228">
        <v>4</v>
      </c>
      <c r="D8" s="77" t="s">
        <v>256</v>
      </c>
      <c r="E8" s="193">
        <v>6.3300576122589089E-2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3:17" x14ac:dyDescent="0.3">
      <c r="C9" s="228">
        <v>5</v>
      </c>
      <c r="D9" s="77" t="s">
        <v>255</v>
      </c>
      <c r="E9" s="193">
        <v>6.1872159646584816E-2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3:17" x14ac:dyDescent="0.3">
      <c r="C10" s="228">
        <v>6</v>
      </c>
      <c r="D10" s="77" t="s">
        <v>258</v>
      </c>
      <c r="E10" s="193">
        <v>4.4460769815742873E-2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3:17" x14ac:dyDescent="0.3">
      <c r="C11" s="228">
        <v>7</v>
      </c>
      <c r="D11" s="77" t="s">
        <v>257</v>
      </c>
      <c r="E11" s="193">
        <v>4.2559297723420167E-2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3:17" x14ac:dyDescent="0.3">
      <c r="C12" s="228">
        <v>8</v>
      </c>
      <c r="D12" s="77" t="s">
        <v>259</v>
      </c>
      <c r="E12" s="193">
        <v>3.8587164175331347E-2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3:17" x14ac:dyDescent="0.3">
      <c r="C13" s="228">
        <v>9</v>
      </c>
      <c r="D13" s="77" t="s">
        <v>260</v>
      </c>
      <c r="E13" s="193">
        <v>3.6144786386139459E-2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3:17" x14ac:dyDescent="0.3">
      <c r="C14" s="228">
        <v>10</v>
      </c>
      <c r="D14" s="77" t="s">
        <v>261</v>
      </c>
      <c r="E14" s="193">
        <v>2.9436704525395811E-2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3:17" x14ac:dyDescent="0.3">
      <c r="C15" s="77"/>
      <c r="D15" s="259" t="s">
        <v>49</v>
      </c>
      <c r="E15" s="194">
        <v>0.57909551976932883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3:17" x14ac:dyDescent="0.3"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3:17" x14ac:dyDescent="0.3"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3:17" x14ac:dyDescent="0.3"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3:17" x14ac:dyDescent="0.3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3:17" x14ac:dyDescent="0.3"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3:17" x14ac:dyDescent="0.3"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3:17" x14ac:dyDescent="0.3"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19"/>
  <sheetViews>
    <sheetView workbookViewId="0">
      <selection activeCell="I2" sqref="I2:M33"/>
    </sheetView>
  </sheetViews>
  <sheetFormatPr defaultRowHeight="14.4" x14ac:dyDescent="0.3"/>
  <cols>
    <col min="4" max="4" width="53.109375" bestFit="1" customWidth="1"/>
    <col min="5" max="5" width="12.5546875" bestFit="1" customWidth="1"/>
    <col min="13" max="13" width="14.33203125" bestFit="1" customWidth="1"/>
  </cols>
  <sheetData>
    <row r="2" spans="3:14" x14ac:dyDescent="0.3">
      <c r="C2" s="9" t="s">
        <v>478</v>
      </c>
      <c r="D2" s="9"/>
      <c r="E2" s="9"/>
    </row>
    <row r="3" spans="3:14" x14ac:dyDescent="0.3">
      <c r="C3" s="14" t="s">
        <v>37</v>
      </c>
      <c r="D3" s="14" t="s">
        <v>38</v>
      </c>
      <c r="E3" s="14" t="s">
        <v>52</v>
      </c>
    </row>
    <row r="4" spans="3:14" x14ac:dyDescent="0.3">
      <c r="C4">
        <v>1</v>
      </c>
      <c r="D4" t="s">
        <v>45</v>
      </c>
      <c r="E4" s="15">
        <v>0.26040731168649373</v>
      </c>
      <c r="K4" s="57"/>
      <c r="L4" s="15"/>
      <c r="M4" s="57"/>
      <c r="N4" s="15"/>
    </row>
    <row r="5" spans="3:14" x14ac:dyDescent="0.3">
      <c r="C5">
        <v>2</v>
      </c>
      <c r="D5" t="s">
        <v>46</v>
      </c>
      <c r="E5" s="15">
        <v>0.19095052478098745</v>
      </c>
      <c r="K5" s="57"/>
      <c r="L5" s="15"/>
      <c r="M5" s="57"/>
      <c r="N5" s="15"/>
    </row>
    <row r="6" spans="3:14" x14ac:dyDescent="0.3">
      <c r="C6">
        <v>3</v>
      </c>
      <c r="D6" t="s">
        <v>48</v>
      </c>
      <c r="E6" s="15">
        <v>0.12872564287257304</v>
      </c>
      <c r="K6" s="57"/>
      <c r="L6" s="15"/>
      <c r="M6" s="57"/>
      <c r="N6" s="15"/>
    </row>
    <row r="7" spans="3:14" x14ac:dyDescent="0.3">
      <c r="C7">
        <v>4</v>
      </c>
      <c r="D7" t="s">
        <v>41</v>
      </c>
      <c r="E7" s="15">
        <v>0.11169533290628737</v>
      </c>
      <c r="K7" s="57"/>
      <c r="L7" s="15"/>
      <c r="M7" s="57"/>
      <c r="N7" s="15"/>
    </row>
    <row r="8" spans="3:14" x14ac:dyDescent="0.3">
      <c r="C8">
        <v>5</v>
      </c>
      <c r="D8" t="s">
        <v>58</v>
      </c>
      <c r="E8" s="15">
        <v>9.8266935737209543E-2</v>
      </c>
      <c r="K8" s="57"/>
      <c r="L8" s="15"/>
      <c r="M8" s="57"/>
      <c r="N8" s="15"/>
    </row>
    <row r="9" spans="3:14" x14ac:dyDescent="0.3">
      <c r="C9" s="274" t="s">
        <v>43</v>
      </c>
      <c r="D9" s="274"/>
      <c r="E9" s="16">
        <f>SUM(E4:E8)</f>
        <v>0.79004574798355121</v>
      </c>
      <c r="K9" s="57"/>
      <c r="L9" s="15"/>
      <c r="M9" s="57"/>
      <c r="N9" s="15"/>
    </row>
    <row r="10" spans="3:14" x14ac:dyDescent="0.3">
      <c r="C10">
        <v>6</v>
      </c>
      <c r="D10" t="s">
        <v>389</v>
      </c>
      <c r="E10" s="15">
        <v>6.9599051738454321E-2</v>
      </c>
      <c r="K10" s="57"/>
      <c r="L10" s="15"/>
      <c r="M10" s="57"/>
      <c r="N10" s="15"/>
    </row>
    <row r="11" spans="3:14" x14ac:dyDescent="0.3">
      <c r="C11">
        <v>7</v>
      </c>
      <c r="D11" t="s">
        <v>386</v>
      </c>
      <c r="E11" s="15">
        <v>6.9253914130085706E-2</v>
      </c>
      <c r="K11" s="57"/>
      <c r="L11" s="15"/>
      <c r="M11" s="57"/>
      <c r="N11" s="15"/>
    </row>
    <row r="12" spans="3:14" x14ac:dyDescent="0.3">
      <c r="C12">
        <v>8</v>
      </c>
      <c r="D12" t="s">
        <v>42</v>
      </c>
      <c r="E12" s="15">
        <v>3.7598206569035827E-2</v>
      </c>
      <c r="K12" s="57"/>
      <c r="L12" s="15"/>
      <c r="M12" s="57"/>
      <c r="N12" s="15"/>
    </row>
    <row r="13" spans="3:14" x14ac:dyDescent="0.3">
      <c r="C13">
        <v>9</v>
      </c>
      <c r="D13" t="s">
        <v>40</v>
      </c>
      <c r="E13" s="15">
        <v>1.652322725091487E-2</v>
      </c>
      <c r="K13" s="57"/>
      <c r="L13" s="15"/>
      <c r="M13" s="57"/>
      <c r="N13" s="15"/>
    </row>
    <row r="14" spans="3:14" x14ac:dyDescent="0.3">
      <c r="C14">
        <v>10</v>
      </c>
      <c r="D14" t="s">
        <v>44</v>
      </c>
      <c r="E14" s="15">
        <v>1.1907270211582941E-2</v>
      </c>
      <c r="K14" s="57"/>
      <c r="L14" s="15"/>
      <c r="M14" s="57"/>
      <c r="N14" s="15"/>
    </row>
    <row r="15" spans="3:14" x14ac:dyDescent="0.3">
      <c r="C15" s="274" t="s">
        <v>49</v>
      </c>
      <c r="D15" s="274"/>
      <c r="E15" s="192">
        <f>SUM(E4:E8)+SUM(E10:E14)</f>
        <v>0.99492741788362493</v>
      </c>
      <c r="K15" s="57"/>
      <c r="L15" s="15"/>
      <c r="M15" s="57"/>
      <c r="N15" s="15"/>
    </row>
    <row r="16" spans="3:14" x14ac:dyDescent="0.3">
      <c r="C16" s="276" t="s">
        <v>50</v>
      </c>
      <c r="D16" s="276"/>
      <c r="E16" s="15">
        <v>5.0725821163752254E-3</v>
      </c>
      <c r="K16" s="57"/>
      <c r="L16" s="15"/>
      <c r="M16" s="57"/>
      <c r="N16" s="15"/>
    </row>
    <row r="17" spans="3:14" x14ac:dyDescent="0.3">
      <c r="C17" s="274" t="s">
        <v>51</v>
      </c>
      <c r="D17" s="274"/>
      <c r="E17" s="16">
        <v>1</v>
      </c>
      <c r="K17" s="57"/>
      <c r="L17" s="15"/>
      <c r="M17" s="57"/>
      <c r="N17" s="15"/>
    </row>
    <row r="19" spans="3:14" x14ac:dyDescent="0.3">
      <c r="C19" s="8" t="s">
        <v>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X54" sqref="X54"/>
    </sheetView>
  </sheetViews>
  <sheetFormatPr defaultColWidth="9.109375" defaultRowHeight="14.4" x14ac:dyDescent="0.3"/>
  <cols>
    <col min="1" max="2" width="9.109375" style="84"/>
    <col min="3" max="3" width="25.109375" style="84" bestFit="1" customWidth="1"/>
    <col min="4" max="4" width="15.5546875" style="84" customWidth="1"/>
    <col min="5" max="5" width="17.44140625" style="84" customWidth="1"/>
    <col min="6" max="6" width="28.5546875" style="84" customWidth="1"/>
    <col min="7" max="7" width="17.6640625" style="84" customWidth="1"/>
    <col min="8" max="16384" width="9.109375" style="84"/>
  </cols>
  <sheetData>
    <row r="1" spans="1:10" x14ac:dyDescent="0.3">
      <c r="A1" s="90"/>
    </row>
    <row r="2" spans="1:10" x14ac:dyDescent="0.3">
      <c r="A2" s="91"/>
      <c r="C2" s="289" t="s">
        <v>299</v>
      </c>
      <c r="D2" s="289"/>
      <c r="E2" s="289"/>
      <c r="F2" s="289"/>
      <c r="G2" s="289"/>
      <c r="H2" s="289"/>
      <c r="I2" s="289"/>
      <c r="J2" s="289"/>
    </row>
    <row r="3" spans="1:10" x14ac:dyDescent="0.3">
      <c r="C3" s="85"/>
      <c r="D3" s="85"/>
      <c r="E3" s="85"/>
      <c r="F3" s="92"/>
      <c r="G3" s="85"/>
      <c r="H3" s="85"/>
      <c r="I3" s="85"/>
      <c r="J3" s="85"/>
    </row>
    <row r="4" spans="1:10" ht="15" customHeight="1" x14ac:dyDescent="0.3">
      <c r="C4" s="290" t="s">
        <v>300</v>
      </c>
      <c r="D4" s="291" t="s">
        <v>301</v>
      </c>
      <c r="E4" s="291"/>
      <c r="F4" s="292" t="s">
        <v>531</v>
      </c>
      <c r="G4" s="85"/>
      <c r="H4" s="85"/>
      <c r="I4" s="85"/>
      <c r="J4" s="85"/>
    </row>
    <row r="5" spans="1:10" x14ac:dyDescent="0.3">
      <c r="C5" s="290"/>
      <c r="D5" s="258" t="s">
        <v>509</v>
      </c>
      <c r="E5" s="258" t="s">
        <v>510</v>
      </c>
      <c r="F5" s="292"/>
      <c r="G5" s="85"/>
      <c r="H5" s="85"/>
      <c r="I5" s="85"/>
      <c r="J5" s="85"/>
    </row>
    <row r="6" spans="1:10" x14ac:dyDescent="0.3">
      <c r="C6" s="92" t="s">
        <v>29</v>
      </c>
      <c r="D6" s="198">
        <v>102651563.99999999</v>
      </c>
      <c r="E6" s="198">
        <v>109287852</v>
      </c>
      <c r="F6" s="199">
        <f>(E6-D6)/D6</f>
        <v>6.4648678903713688E-2</v>
      </c>
    </row>
    <row r="7" spans="1:10" x14ac:dyDescent="0.3">
      <c r="C7" s="92" t="s">
        <v>31</v>
      </c>
      <c r="D7" s="198">
        <v>71269496</v>
      </c>
      <c r="E7" s="198">
        <v>87171891</v>
      </c>
      <c r="F7" s="199">
        <f>(E7-D7)/D7</f>
        <v>0.22313045401639994</v>
      </c>
    </row>
    <row r="8" spans="1:10" x14ac:dyDescent="0.3">
      <c r="F8" s="147"/>
    </row>
  </sheetData>
  <mergeCells count="4">
    <mergeCell ref="C2:J2"/>
    <mergeCell ref="C4:C5"/>
    <mergeCell ref="D4:E4"/>
    <mergeCell ref="F4:F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8"/>
  <sheetViews>
    <sheetView workbookViewId="0">
      <selection activeCell="D35" sqref="D35"/>
    </sheetView>
  </sheetViews>
  <sheetFormatPr defaultRowHeight="14.4" x14ac:dyDescent="0.3"/>
  <cols>
    <col min="4" max="4" width="55.44140625" bestFit="1" customWidth="1"/>
    <col min="5" max="5" width="44.33203125" bestFit="1" customWidth="1"/>
    <col min="6" max="6" width="15.6640625" bestFit="1" customWidth="1"/>
  </cols>
  <sheetData>
    <row r="2" spans="3:5" x14ac:dyDescent="0.3">
      <c r="C2" s="234" t="s">
        <v>295</v>
      </c>
    </row>
    <row r="3" spans="3:5" x14ac:dyDescent="0.3">
      <c r="D3" s="77"/>
      <c r="E3" s="77"/>
    </row>
    <row r="4" spans="3:5" x14ac:dyDescent="0.3">
      <c r="C4" s="259" t="s">
        <v>37</v>
      </c>
      <c r="D4" s="259" t="s">
        <v>250</v>
      </c>
      <c r="E4" s="259" t="s">
        <v>296</v>
      </c>
    </row>
    <row r="5" spans="3:5" x14ac:dyDescent="0.3">
      <c r="C5" s="228">
        <v>1</v>
      </c>
      <c r="D5" s="77" t="s">
        <v>280</v>
      </c>
      <c r="E5" s="193">
        <v>0.35794064042455659</v>
      </c>
    </row>
    <row r="6" spans="3:5" x14ac:dyDescent="0.3">
      <c r="C6" s="228">
        <v>2</v>
      </c>
      <c r="D6" s="77" t="s">
        <v>297</v>
      </c>
      <c r="E6" s="193">
        <v>0.30786441826199912</v>
      </c>
    </row>
    <row r="7" spans="3:5" x14ac:dyDescent="0.3">
      <c r="C7" s="228">
        <v>3</v>
      </c>
      <c r="D7" s="77" t="s">
        <v>298</v>
      </c>
      <c r="E7" s="193">
        <v>7.6827932236941066E-2</v>
      </c>
    </row>
    <row r="8" spans="3:5" x14ac:dyDescent="0.3">
      <c r="C8" s="228">
        <v>4</v>
      </c>
      <c r="D8" s="77" t="s">
        <v>253</v>
      </c>
      <c r="E8" s="193">
        <v>6.2329230759082713E-2</v>
      </c>
    </row>
    <row r="9" spans="3:5" x14ac:dyDescent="0.3">
      <c r="C9" s="228">
        <v>5</v>
      </c>
      <c r="D9" s="77" t="s">
        <v>277</v>
      </c>
      <c r="E9" s="193">
        <v>4.5415334491502216E-2</v>
      </c>
    </row>
    <row r="10" spans="3:5" x14ac:dyDescent="0.3">
      <c r="C10" s="228">
        <v>6</v>
      </c>
      <c r="D10" s="77" t="s">
        <v>252</v>
      </c>
      <c r="E10" s="193">
        <v>2.736962884115765E-2</v>
      </c>
    </row>
    <row r="11" spans="3:5" x14ac:dyDescent="0.3">
      <c r="C11" s="228">
        <v>7</v>
      </c>
      <c r="D11" s="77" t="s">
        <v>254</v>
      </c>
      <c r="E11" s="193">
        <v>2.3289561194713662E-2</v>
      </c>
    </row>
    <row r="12" spans="3:5" x14ac:dyDescent="0.3">
      <c r="C12" s="228">
        <v>8</v>
      </c>
      <c r="D12" s="77" t="s">
        <v>274</v>
      </c>
      <c r="E12" s="193">
        <v>1.4096743299465322E-2</v>
      </c>
    </row>
    <row r="13" spans="3:5" x14ac:dyDescent="0.3">
      <c r="C13" s="228">
        <v>9</v>
      </c>
      <c r="D13" s="77" t="s">
        <v>258</v>
      </c>
      <c r="E13" s="193">
        <v>1.329067400428788E-2</v>
      </c>
    </row>
    <row r="14" spans="3:5" x14ac:dyDescent="0.3">
      <c r="C14" s="228">
        <v>10</v>
      </c>
      <c r="D14" s="77" t="s">
        <v>256</v>
      </c>
      <c r="E14" s="193">
        <v>1.1309237769009398E-2</v>
      </c>
    </row>
    <row r="15" spans="3:5" x14ac:dyDescent="0.3">
      <c r="C15" s="77"/>
      <c r="D15" s="260" t="s">
        <v>49</v>
      </c>
      <c r="E15" s="194">
        <f>SUM(E5:E14)</f>
        <v>0.93973340128271565</v>
      </c>
    </row>
    <row r="16" spans="3:5" x14ac:dyDescent="0.3">
      <c r="D16" s="77"/>
      <c r="E16" s="77"/>
    </row>
    <row r="17" spans="4:5" x14ac:dyDescent="0.3">
      <c r="D17" s="77"/>
      <c r="E17" s="77"/>
    </row>
    <row r="18" spans="4:5" x14ac:dyDescent="0.3">
      <c r="D18" s="77"/>
      <c r="E18" s="77"/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9"/>
  <sheetViews>
    <sheetView workbookViewId="0">
      <selection activeCell="D35" sqref="D35"/>
    </sheetView>
  </sheetViews>
  <sheetFormatPr defaultRowHeight="14.4" x14ac:dyDescent="0.3"/>
  <cols>
    <col min="3" max="3" width="7" bestFit="1" customWidth="1"/>
    <col min="4" max="4" width="73" bestFit="1" customWidth="1"/>
    <col min="5" max="5" width="35.88671875" bestFit="1" customWidth="1"/>
    <col min="6" max="6" width="15.33203125" bestFit="1" customWidth="1"/>
  </cols>
  <sheetData>
    <row r="2" spans="3:5" x14ac:dyDescent="0.3">
      <c r="C2" s="245" t="s">
        <v>302</v>
      </c>
      <c r="D2" s="245"/>
      <c r="E2" s="245"/>
    </row>
    <row r="3" spans="3:5" x14ac:dyDescent="0.3">
      <c r="C3" s="77"/>
      <c r="D3" s="77"/>
      <c r="E3" s="77"/>
    </row>
    <row r="4" spans="3:5" x14ac:dyDescent="0.3">
      <c r="C4" s="259" t="s">
        <v>37</v>
      </c>
      <c r="D4" s="259" t="s">
        <v>250</v>
      </c>
      <c r="E4" s="259" t="s">
        <v>303</v>
      </c>
    </row>
    <row r="5" spans="3:5" x14ac:dyDescent="0.3">
      <c r="C5" s="228">
        <v>1</v>
      </c>
      <c r="D5" s="77" t="s">
        <v>297</v>
      </c>
      <c r="E5" s="193">
        <v>0.55347291481216054</v>
      </c>
    </row>
    <row r="6" spans="3:5" x14ac:dyDescent="0.3">
      <c r="C6" s="228">
        <v>2</v>
      </c>
      <c r="D6" s="77" t="s">
        <v>253</v>
      </c>
      <c r="E6" s="193">
        <v>0.1120543296980528</v>
      </c>
    </row>
    <row r="7" spans="3:5" x14ac:dyDescent="0.3">
      <c r="C7" s="228">
        <v>3</v>
      </c>
      <c r="D7" s="77" t="s">
        <v>277</v>
      </c>
      <c r="E7" s="193">
        <v>8.1646842139417294E-2</v>
      </c>
    </row>
    <row r="8" spans="3:5" x14ac:dyDescent="0.3">
      <c r="C8" s="228">
        <v>4</v>
      </c>
      <c r="D8" s="77" t="s">
        <v>298</v>
      </c>
      <c r="E8" s="193">
        <v>5.3083832226842556E-2</v>
      </c>
    </row>
    <row r="9" spans="3:5" x14ac:dyDescent="0.3">
      <c r="C9" s="228">
        <v>5</v>
      </c>
      <c r="D9" s="77" t="s">
        <v>252</v>
      </c>
      <c r="E9" s="193">
        <v>3.8263273762577023E-2</v>
      </c>
    </row>
    <row r="10" spans="3:5" x14ac:dyDescent="0.3">
      <c r="C10" s="228">
        <v>6</v>
      </c>
      <c r="D10" s="77" t="s">
        <v>254</v>
      </c>
      <c r="E10" s="193">
        <v>3.1590363767054361E-2</v>
      </c>
    </row>
    <row r="11" spans="3:5" x14ac:dyDescent="0.3">
      <c r="C11" s="228">
        <v>7</v>
      </c>
      <c r="D11" s="77" t="s">
        <v>274</v>
      </c>
      <c r="E11" s="193">
        <v>2.5342862443668488E-2</v>
      </c>
    </row>
    <row r="12" spans="3:5" x14ac:dyDescent="0.3">
      <c r="C12" s="228">
        <v>8</v>
      </c>
      <c r="D12" s="77" t="s">
        <v>258</v>
      </c>
      <c r="E12" s="193">
        <v>1.7338724893229671E-2</v>
      </c>
    </row>
    <row r="13" spans="3:5" x14ac:dyDescent="0.3">
      <c r="C13" s="228">
        <v>9</v>
      </c>
      <c r="D13" s="77" t="s">
        <v>256</v>
      </c>
      <c r="E13" s="193">
        <v>1.4336762698931992E-2</v>
      </c>
    </row>
    <row r="14" spans="3:5" x14ac:dyDescent="0.3">
      <c r="C14" s="228">
        <v>10</v>
      </c>
      <c r="D14" s="77" t="s">
        <v>255</v>
      </c>
      <c r="E14" s="193">
        <v>1.3425929535150897E-2</v>
      </c>
    </row>
    <row r="15" spans="3:5" x14ac:dyDescent="0.3">
      <c r="C15" s="77"/>
      <c r="D15" s="260" t="s">
        <v>49</v>
      </c>
      <c r="E15" s="194">
        <f>SUM(E5:E14)</f>
        <v>0.94055583597708559</v>
      </c>
    </row>
    <row r="16" spans="3:5" x14ac:dyDescent="0.3">
      <c r="C16" s="77"/>
      <c r="D16" s="77"/>
      <c r="E16" s="77"/>
    </row>
    <row r="17" spans="3:5" x14ac:dyDescent="0.3">
      <c r="C17" s="77"/>
      <c r="D17" s="77"/>
      <c r="E17" s="77"/>
    </row>
    <row r="18" spans="3:5" x14ac:dyDescent="0.3">
      <c r="C18" s="77"/>
      <c r="D18" s="77"/>
      <c r="E18" s="77"/>
    </row>
    <row r="19" spans="3:5" x14ac:dyDescent="0.3">
      <c r="C19" s="77"/>
      <c r="D19" s="77"/>
      <c r="E19" s="77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1"/>
  <sheetViews>
    <sheetView workbookViewId="0">
      <selection activeCell="D35" sqref="D35"/>
    </sheetView>
  </sheetViews>
  <sheetFormatPr defaultRowHeight="14.4" x14ac:dyDescent="0.3"/>
  <cols>
    <col min="3" max="3" width="7" bestFit="1" customWidth="1"/>
    <col min="4" max="4" width="55.44140625" bestFit="1" customWidth="1"/>
    <col min="5" max="5" width="35.88671875" bestFit="1" customWidth="1"/>
    <col min="6" max="6" width="15.33203125" bestFit="1" customWidth="1"/>
  </cols>
  <sheetData>
    <row r="2" spans="2:6" x14ac:dyDescent="0.3">
      <c r="B2" s="77"/>
      <c r="C2" s="245" t="s">
        <v>304</v>
      </c>
      <c r="D2" s="245"/>
      <c r="E2" s="245"/>
      <c r="F2" s="77"/>
    </row>
    <row r="3" spans="2:6" x14ac:dyDescent="0.3">
      <c r="B3" s="77"/>
      <c r="C3" s="77"/>
      <c r="D3" s="77"/>
      <c r="E3" s="77"/>
      <c r="F3" s="77"/>
    </row>
    <row r="4" spans="2:6" x14ac:dyDescent="0.3">
      <c r="B4" s="77"/>
      <c r="C4" s="259" t="s">
        <v>37</v>
      </c>
      <c r="D4" s="259" t="s">
        <v>250</v>
      </c>
      <c r="E4" s="259" t="s">
        <v>305</v>
      </c>
      <c r="F4" s="77"/>
    </row>
    <row r="5" spans="2:6" x14ac:dyDescent="0.3">
      <c r="B5" s="77"/>
      <c r="C5" s="228">
        <v>1</v>
      </c>
      <c r="D5" s="77" t="s">
        <v>280</v>
      </c>
      <c r="E5" s="193">
        <v>0.80112124675602137</v>
      </c>
      <c r="F5" s="77"/>
    </row>
    <row r="6" spans="2:6" x14ac:dyDescent="0.3">
      <c r="B6" s="77"/>
      <c r="C6" s="228">
        <v>2</v>
      </c>
      <c r="D6" s="77" t="s">
        <v>298</v>
      </c>
      <c r="E6" s="193">
        <v>0.10661006539367145</v>
      </c>
      <c r="F6" s="77"/>
    </row>
    <row r="7" spans="2:6" x14ac:dyDescent="0.3">
      <c r="B7" s="77"/>
      <c r="C7" s="228">
        <v>3</v>
      </c>
      <c r="D7" s="77" t="s">
        <v>397</v>
      </c>
      <c r="E7" s="193">
        <v>2.4131414104576438E-2</v>
      </c>
      <c r="F7" s="77"/>
    </row>
    <row r="8" spans="2:6" x14ac:dyDescent="0.3">
      <c r="B8" s="77"/>
      <c r="C8" s="228">
        <v>4</v>
      </c>
      <c r="D8" s="77" t="s">
        <v>252</v>
      </c>
      <c r="E8" s="193">
        <v>1.3717208451976796E-2</v>
      </c>
      <c r="F8" s="77"/>
    </row>
    <row r="9" spans="2:6" x14ac:dyDescent="0.3">
      <c r="B9" s="77"/>
      <c r="C9" s="228">
        <v>5</v>
      </c>
      <c r="D9" s="77" t="s">
        <v>532</v>
      </c>
      <c r="E9" s="193">
        <v>1.3686590784178354E-2</v>
      </c>
      <c r="F9" s="77"/>
    </row>
    <row r="10" spans="2:6" x14ac:dyDescent="0.3">
      <c r="B10" s="77"/>
      <c r="C10" s="228">
        <v>6</v>
      </c>
      <c r="D10" s="77" t="s">
        <v>254</v>
      </c>
      <c r="E10" s="193">
        <v>1.2887055530319975E-2</v>
      </c>
      <c r="F10" s="77"/>
    </row>
    <row r="11" spans="2:6" x14ac:dyDescent="0.3">
      <c r="B11" s="77"/>
      <c r="C11" s="228">
        <v>7</v>
      </c>
      <c r="D11" s="77" t="s">
        <v>258</v>
      </c>
      <c r="E11" s="193">
        <v>8.218039000668231E-3</v>
      </c>
      <c r="F11" s="77"/>
    </row>
    <row r="12" spans="2:6" x14ac:dyDescent="0.3">
      <c r="B12" s="77"/>
      <c r="C12" s="228">
        <v>8</v>
      </c>
      <c r="D12" s="77" t="s">
        <v>256</v>
      </c>
      <c r="E12" s="193">
        <v>7.5156795669374665E-3</v>
      </c>
      <c r="F12" s="77"/>
    </row>
    <row r="13" spans="2:6" x14ac:dyDescent="0.3">
      <c r="B13" s="77"/>
      <c r="C13" s="228">
        <v>9</v>
      </c>
      <c r="D13" s="77" t="s">
        <v>255</v>
      </c>
      <c r="E13" s="193">
        <v>7.1730347113842007E-3</v>
      </c>
      <c r="F13" s="77"/>
    </row>
    <row r="14" spans="2:6" x14ac:dyDescent="0.3">
      <c r="B14" s="77"/>
      <c r="C14" s="228">
        <v>10</v>
      </c>
      <c r="D14" s="77" t="s">
        <v>264</v>
      </c>
      <c r="E14" s="193">
        <v>2.7179174075735034E-3</v>
      </c>
      <c r="F14" s="77"/>
    </row>
    <row r="15" spans="2:6" x14ac:dyDescent="0.3">
      <c r="B15" s="77"/>
      <c r="C15" s="77"/>
      <c r="D15" s="259" t="s">
        <v>49</v>
      </c>
      <c r="E15" s="194">
        <f>SUM(E5:E14)</f>
        <v>0.99777825170730772</v>
      </c>
      <c r="F15" s="77"/>
    </row>
    <row r="16" spans="2:6" x14ac:dyDescent="0.3">
      <c r="B16" s="77"/>
      <c r="C16" s="77"/>
      <c r="D16" s="77"/>
      <c r="E16" s="77"/>
      <c r="F16" s="77"/>
    </row>
    <row r="17" spans="2:6" x14ac:dyDescent="0.3">
      <c r="B17" s="77"/>
      <c r="C17" s="77"/>
      <c r="D17" s="77"/>
      <c r="E17" s="77"/>
      <c r="F17" s="77"/>
    </row>
    <row r="18" spans="2:6" x14ac:dyDescent="0.3">
      <c r="B18" s="77"/>
      <c r="C18" s="77"/>
      <c r="D18" s="77"/>
      <c r="E18" s="77"/>
      <c r="F18" s="77"/>
    </row>
    <row r="19" spans="2:6" x14ac:dyDescent="0.3">
      <c r="B19" s="77"/>
      <c r="C19" s="77"/>
      <c r="D19" s="77"/>
      <c r="E19" s="77"/>
      <c r="F19" s="77"/>
    </row>
    <row r="20" spans="2:6" x14ac:dyDescent="0.3">
      <c r="B20" s="77"/>
      <c r="C20" s="77"/>
      <c r="D20" s="77"/>
      <c r="E20" s="77"/>
      <c r="F20" s="77"/>
    </row>
    <row r="21" spans="2:6" x14ac:dyDescent="0.3">
      <c r="B21" s="77"/>
      <c r="C21" s="77"/>
      <c r="D21" s="77"/>
      <c r="E21" s="77"/>
      <c r="F21" s="77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0"/>
  <sheetViews>
    <sheetView workbookViewId="0">
      <selection activeCell="D35" sqref="D35"/>
    </sheetView>
  </sheetViews>
  <sheetFormatPr defaultRowHeight="14.4" x14ac:dyDescent="0.3"/>
  <cols>
    <col min="3" max="3" width="44.44140625" bestFit="1" customWidth="1"/>
    <col min="4" max="6" width="15.33203125" bestFit="1" customWidth="1"/>
    <col min="7" max="7" width="16.88671875" bestFit="1" customWidth="1"/>
    <col min="8" max="9" width="11.109375" bestFit="1" customWidth="1"/>
  </cols>
  <sheetData>
    <row r="1" spans="3:10" x14ac:dyDescent="0.3">
      <c r="C1" s="77"/>
      <c r="D1" s="77"/>
      <c r="E1" s="77"/>
      <c r="F1" s="77"/>
      <c r="G1" s="77"/>
    </row>
    <row r="2" spans="3:10" x14ac:dyDescent="0.3">
      <c r="C2" s="245" t="s">
        <v>533</v>
      </c>
      <c r="D2" s="245"/>
      <c r="E2" s="245"/>
      <c r="F2" s="245"/>
      <c r="G2" s="245"/>
      <c r="H2" s="245"/>
      <c r="I2" s="245"/>
      <c r="J2" s="77"/>
    </row>
    <row r="3" spans="3:10" x14ac:dyDescent="0.3">
      <c r="C3" s="77"/>
      <c r="D3" s="77"/>
      <c r="E3" s="77"/>
      <c r="F3" s="77"/>
      <c r="G3" s="77"/>
    </row>
    <row r="4" spans="3:10" x14ac:dyDescent="0.3">
      <c r="C4" s="287" t="s">
        <v>307</v>
      </c>
      <c r="D4" s="259" t="s">
        <v>507</v>
      </c>
      <c r="E4" s="259" t="s">
        <v>508</v>
      </c>
      <c r="F4" s="259" t="s">
        <v>509</v>
      </c>
      <c r="G4" s="259" t="s">
        <v>510</v>
      </c>
      <c r="H4" s="256"/>
    </row>
    <row r="5" spans="3:10" x14ac:dyDescent="0.3">
      <c r="C5" s="287"/>
      <c r="D5" s="200">
        <v>529051054</v>
      </c>
      <c r="E5" s="200">
        <v>466447847</v>
      </c>
      <c r="F5" s="200">
        <v>520634587</v>
      </c>
      <c r="G5" s="190">
        <v>653315930</v>
      </c>
      <c r="H5" s="256"/>
    </row>
    <row r="6" spans="3:10" x14ac:dyDescent="0.3">
      <c r="C6" s="77"/>
      <c r="D6" s="77"/>
      <c r="E6" s="77"/>
      <c r="F6" s="77"/>
      <c r="G6" s="77"/>
    </row>
    <row r="7" spans="3:10" x14ac:dyDescent="0.3">
      <c r="C7" s="77"/>
      <c r="D7" s="77"/>
      <c r="E7" s="77"/>
      <c r="F7" s="77"/>
      <c r="G7" s="77"/>
    </row>
    <row r="8" spans="3:10" x14ac:dyDescent="0.3">
      <c r="C8" s="77"/>
      <c r="D8" s="77"/>
      <c r="E8" s="77"/>
      <c r="F8" s="77"/>
      <c r="G8" s="77"/>
    </row>
    <row r="9" spans="3:10" x14ac:dyDescent="0.3">
      <c r="C9" s="77"/>
      <c r="D9" s="77"/>
      <c r="E9" s="77"/>
      <c r="F9" s="77"/>
      <c r="G9" s="77"/>
    </row>
    <row r="10" spans="3:10" x14ac:dyDescent="0.3">
      <c r="C10" s="77"/>
      <c r="D10" s="77"/>
      <c r="E10" s="77"/>
      <c r="F10" s="77"/>
      <c r="G10" s="190"/>
    </row>
  </sheetData>
  <mergeCells count="1">
    <mergeCell ref="C4:C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6"/>
  <sheetViews>
    <sheetView workbookViewId="0">
      <selection activeCell="D35" sqref="D35"/>
    </sheetView>
  </sheetViews>
  <sheetFormatPr defaultRowHeight="14.4" x14ac:dyDescent="0.3"/>
  <cols>
    <col min="3" max="3" width="11.109375" bestFit="1" customWidth="1"/>
    <col min="4" max="4" width="73.88671875" bestFit="1" customWidth="1"/>
    <col min="5" max="5" width="49.88671875" bestFit="1" customWidth="1"/>
    <col min="6" max="6" width="12.5546875" bestFit="1" customWidth="1"/>
  </cols>
  <sheetData>
    <row r="2" spans="3:12" x14ac:dyDescent="0.3">
      <c r="C2" s="246" t="s">
        <v>308</v>
      </c>
      <c r="D2" s="246"/>
      <c r="E2" s="246"/>
      <c r="F2" s="246"/>
      <c r="G2" s="246"/>
      <c r="H2" s="246"/>
      <c r="I2" s="246"/>
      <c r="J2" s="246"/>
      <c r="K2" s="246"/>
      <c r="L2" s="246"/>
    </row>
    <row r="4" spans="3:12" x14ac:dyDescent="0.3">
      <c r="C4" s="259" t="s">
        <v>37</v>
      </c>
      <c r="D4" s="259" t="s">
        <v>250</v>
      </c>
      <c r="E4" s="259" t="s">
        <v>52</v>
      </c>
    </row>
    <row r="5" spans="3:12" x14ac:dyDescent="0.3">
      <c r="C5" s="228">
        <v>1</v>
      </c>
      <c r="D5" s="77" t="s">
        <v>252</v>
      </c>
      <c r="E5" s="193">
        <v>0.12298477107610412</v>
      </c>
    </row>
    <row r="6" spans="3:12" x14ac:dyDescent="0.3">
      <c r="C6" s="228">
        <v>2</v>
      </c>
      <c r="D6" s="77" t="s">
        <v>254</v>
      </c>
      <c r="E6" s="193">
        <v>6.3513882932945159E-2</v>
      </c>
    </row>
    <row r="7" spans="3:12" x14ac:dyDescent="0.3">
      <c r="C7" s="228">
        <v>3</v>
      </c>
      <c r="D7" s="77" t="s">
        <v>255</v>
      </c>
      <c r="E7" s="193">
        <v>5.7292129339272274E-2</v>
      </c>
    </row>
    <row r="8" spans="3:12" x14ac:dyDescent="0.3">
      <c r="C8" s="228">
        <v>4</v>
      </c>
      <c r="D8" s="77" t="s">
        <v>256</v>
      </c>
      <c r="E8" s="193">
        <v>5.4204852494985634E-2</v>
      </c>
    </row>
    <row r="9" spans="3:12" x14ac:dyDescent="0.3">
      <c r="C9" s="228">
        <v>5</v>
      </c>
      <c r="D9" s="77" t="s">
        <v>253</v>
      </c>
      <c r="E9" s="193">
        <v>5.1531677924590236E-2</v>
      </c>
    </row>
    <row r="10" spans="3:12" x14ac:dyDescent="0.3">
      <c r="C10" s="228">
        <v>6</v>
      </c>
      <c r="D10" s="77" t="s">
        <v>258</v>
      </c>
      <c r="E10" s="193">
        <v>4.4806286476318617E-2</v>
      </c>
    </row>
    <row r="11" spans="3:12" x14ac:dyDescent="0.3">
      <c r="C11" s="228">
        <v>7</v>
      </c>
      <c r="D11" s="77" t="s">
        <v>259</v>
      </c>
      <c r="E11" s="193">
        <v>4.4297390548199901E-2</v>
      </c>
    </row>
    <row r="12" spans="3:12" x14ac:dyDescent="0.3">
      <c r="C12" s="228">
        <v>8</v>
      </c>
      <c r="D12" s="77" t="s">
        <v>260</v>
      </c>
      <c r="E12" s="193">
        <v>4.3831440668685238E-2</v>
      </c>
    </row>
    <row r="13" spans="3:12" x14ac:dyDescent="0.3">
      <c r="C13" s="228">
        <v>9</v>
      </c>
      <c r="D13" s="77" t="s">
        <v>257</v>
      </c>
      <c r="E13" s="193">
        <v>3.5826857456284895E-2</v>
      </c>
    </row>
    <row r="14" spans="3:12" x14ac:dyDescent="0.3">
      <c r="C14" s="228">
        <v>10</v>
      </c>
      <c r="D14" s="77" t="s">
        <v>261</v>
      </c>
      <c r="E14" s="193">
        <v>3.5085291774906928E-2</v>
      </c>
    </row>
    <row r="15" spans="3:12" x14ac:dyDescent="0.3">
      <c r="C15" s="77"/>
      <c r="D15" s="259" t="s">
        <v>398</v>
      </c>
      <c r="E15" s="194">
        <f>SUM(E5:E14)</f>
        <v>0.55337458069229306</v>
      </c>
    </row>
    <row r="16" spans="3:12" x14ac:dyDescent="0.3">
      <c r="C16" s="77"/>
      <c r="D16" s="77"/>
      <c r="E16" s="77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1"/>
  <sheetViews>
    <sheetView workbookViewId="0">
      <selection activeCell="D35" sqref="D35"/>
    </sheetView>
  </sheetViews>
  <sheetFormatPr defaultRowHeight="14.4" x14ac:dyDescent="0.3"/>
  <cols>
    <col min="3" max="3" width="11.109375" bestFit="1" customWidth="1"/>
    <col min="4" max="4" width="73.88671875" bestFit="1" customWidth="1"/>
    <col min="5" max="5" width="62" bestFit="1" customWidth="1"/>
    <col min="6" max="6" width="12.5546875" bestFit="1" customWidth="1"/>
  </cols>
  <sheetData>
    <row r="2" spans="3:16" x14ac:dyDescent="0.3">
      <c r="C2" s="246" t="s">
        <v>309</v>
      </c>
      <c r="D2" s="246"/>
      <c r="E2" s="246"/>
      <c r="F2" s="246"/>
      <c r="G2" s="246"/>
      <c r="H2" s="246"/>
      <c r="I2" s="158"/>
      <c r="J2" s="158"/>
      <c r="K2" s="158"/>
      <c r="L2" s="158"/>
      <c r="M2" s="158"/>
      <c r="N2" s="24"/>
      <c r="O2" s="24"/>
      <c r="P2" s="24"/>
    </row>
    <row r="3" spans="3:16" x14ac:dyDescent="0.3">
      <c r="C3" s="77"/>
      <c r="D3" s="77"/>
      <c r="E3" s="77"/>
    </row>
    <row r="4" spans="3:16" x14ac:dyDescent="0.3">
      <c r="C4" s="259" t="s">
        <v>37</v>
      </c>
      <c r="D4" s="259" t="s">
        <v>250</v>
      </c>
      <c r="E4" s="259" t="s">
        <v>52</v>
      </c>
    </row>
    <row r="5" spans="3:16" x14ac:dyDescent="0.3">
      <c r="C5" s="228">
        <v>1</v>
      </c>
      <c r="D5" s="77" t="s">
        <v>252</v>
      </c>
      <c r="E5" s="193">
        <v>0.17022244978539525</v>
      </c>
    </row>
    <row r="6" spans="3:16" x14ac:dyDescent="0.3">
      <c r="C6" s="228">
        <v>2</v>
      </c>
      <c r="D6" s="77" t="s">
        <v>254</v>
      </c>
      <c r="E6" s="193">
        <v>0.10080226741556923</v>
      </c>
    </row>
    <row r="7" spans="3:16" x14ac:dyDescent="0.3">
      <c r="C7" s="228">
        <v>3</v>
      </c>
      <c r="D7" s="77" t="s">
        <v>255</v>
      </c>
      <c r="E7" s="193">
        <v>8.8935016182282306E-2</v>
      </c>
    </row>
    <row r="8" spans="3:16" x14ac:dyDescent="0.3">
      <c r="C8" s="228">
        <v>4</v>
      </c>
      <c r="D8" s="77" t="s">
        <v>256</v>
      </c>
      <c r="E8" s="193">
        <v>8.1071066034454783E-2</v>
      </c>
    </row>
    <row r="9" spans="3:16" x14ac:dyDescent="0.3">
      <c r="C9" s="228">
        <v>5</v>
      </c>
      <c r="D9" s="77" t="s">
        <v>257</v>
      </c>
      <c r="E9" s="193">
        <v>6.8431967943207397E-2</v>
      </c>
    </row>
    <row r="10" spans="3:16" x14ac:dyDescent="0.3">
      <c r="C10" s="228">
        <v>6</v>
      </c>
      <c r="D10" s="77" t="s">
        <v>258</v>
      </c>
      <c r="E10" s="193">
        <v>5.895213699353917E-2</v>
      </c>
    </row>
    <row r="11" spans="3:16" x14ac:dyDescent="0.3">
      <c r="C11" s="228">
        <v>7</v>
      </c>
      <c r="D11" s="77" t="s">
        <v>260</v>
      </c>
      <c r="E11" s="193">
        <v>3.4296503899511104E-2</v>
      </c>
    </row>
    <row r="12" spans="3:16" x14ac:dyDescent="0.3">
      <c r="C12" s="228">
        <v>8</v>
      </c>
      <c r="D12" s="77" t="s">
        <v>264</v>
      </c>
      <c r="E12" s="193">
        <v>2.384316205239086E-2</v>
      </c>
    </row>
    <row r="13" spans="3:16" x14ac:dyDescent="0.3">
      <c r="C13" s="228">
        <v>9</v>
      </c>
      <c r="D13" s="77" t="s">
        <v>265</v>
      </c>
      <c r="E13" s="193">
        <v>1.8162050180273396E-2</v>
      </c>
    </row>
    <row r="14" spans="3:16" x14ac:dyDescent="0.3">
      <c r="C14" s="228">
        <v>10</v>
      </c>
      <c r="D14" s="77" t="s">
        <v>306</v>
      </c>
      <c r="E14" s="193">
        <v>1.6597795945188565E-2</v>
      </c>
    </row>
    <row r="15" spans="3:16" x14ac:dyDescent="0.3">
      <c r="C15" s="77"/>
      <c r="D15" s="259" t="s">
        <v>399</v>
      </c>
      <c r="E15" s="194">
        <f>SUM(E5:E14)</f>
        <v>0.6613144164318121</v>
      </c>
    </row>
    <row r="16" spans="3:16" x14ac:dyDescent="0.3">
      <c r="C16" s="77"/>
      <c r="D16" s="77"/>
      <c r="E16" s="77"/>
    </row>
    <row r="17" spans="3:5" x14ac:dyDescent="0.3">
      <c r="C17" s="77"/>
      <c r="D17" s="77"/>
      <c r="E17" s="77"/>
    </row>
    <row r="18" spans="3:5" x14ac:dyDescent="0.3">
      <c r="C18" s="77"/>
      <c r="D18" s="77"/>
      <c r="E18" s="77"/>
    </row>
    <row r="19" spans="3:5" x14ac:dyDescent="0.3">
      <c r="C19" s="77"/>
      <c r="D19" s="77"/>
      <c r="E19" s="77"/>
    </row>
    <row r="20" spans="3:5" x14ac:dyDescent="0.3">
      <c r="C20" s="77"/>
      <c r="D20" s="77"/>
      <c r="E20" s="77"/>
    </row>
    <row r="21" spans="3:5" x14ac:dyDescent="0.3">
      <c r="C21" s="77"/>
      <c r="D21" s="77"/>
      <c r="E21" s="77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5"/>
  <sheetViews>
    <sheetView workbookViewId="0">
      <selection activeCell="D35" sqref="D35"/>
    </sheetView>
  </sheetViews>
  <sheetFormatPr defaultRowHeight="14.4" x14ac:dyDescent="0.3"/>
  <cols>
    <col min="3" max="3" width="10.6640625" bestFit="1" customWidth="1"/>
    <col min="4" max="4" width="73.88671875" bestFit="1" customWidth="1"/>
    <col min="5" max="5" width="61" bestFit="1" customWidth="1"/>
    <col min="6" max="6" width="12.5546875" bestFit="1" customWidth="1"/>
  </cols>
  <sheetData>
    <row r="2" spans="3:15" x14ac:dyDescent="0.3">
      <c r="C2" s="246" t="s">
        <v>310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3:15" x14ac:dyDescent="0.3">
      <c r="C3" s="77"/>
      <c r="D3" s="77"/>
      <c r="E3" s="77"/>
      <c r="F3" s="77"/>
    </row>
    <row r="4" spans="3:15" x14ac:dyDescent="0.3">
      <c r="C4" s="259" t="s">
        <v>37</v>
      </c>
      <c r="D4" s="259" t="s">
        <v>250</v>
      </c>
      <c r="E4" s="259" t="s">
        <v>52</v>
      </c>
      <c r="F4" s="77"/>
    </row>
    <row r="5" spans="3:15" x14ac:dyDescent="0.3">
      <c r="C5" s="228">
        <v>1</v>
      </c>
      <c r="D5" s="77" t="s">
        <v>259</v>
      </c>
      <c r="E5" s="193">
        <v>0.14979522869951445</v>
      </c>
      <c r="F5" s="77"/>
    </row>
    <row r="6" spans="3:15" x14ac:dyDescent="0.3">
      <c r="C6" s="228">
        <v>2</v>
      </c>
      <c r="D6" s="77" t="s">
        <v>261</v>
      </c>
      <c r="E6" s="193">
        <v>0.10493019164542024</v>
      </c>
      <c r="F6" s="77"/>
    </row>
    <row r="7" spans="3:15" x14ac:dyDescent="0.3">
      <c r="C7" s="228">
        <v>3</v>
      </c>
      <c r="D7" s="77" t="s">
        <v>268</v>
      </c>
      <c r="E7" s="193">
        <v>8.5834550147154312E-2</v>
      </c>
      <c r="F7" s="77"/>
    </row>
    <row r="8" spans="3:15" x14ac:dyDescent="0.3">
      <c r="C8" s="228">
        <v>4</v>
      </c>
      <c r="D8" s="77" t="s">
        <v>252</v>
      </c>
      <c r="E8" s="193">
        <v>8.4996098200598419E-2</v>
      </c>
      <c r="F8" s="77"/>
    </row>
    <row r="9" spans="3:15" x14ac:dyDescent="0.3">
      <c r="C9" s="228">
        <v>5</v>
      </c>
      <c r="D9" s="77" t="s">
        <v>253</v>
      </c>
      <c r="E9" s="193">
        <v>5.3795703618321013E-2</v>
      </c>
      <c r="F9" s="77"/>
    </row>
    <row r="10" spans="3:15" x14ac:dyDescent="0.3">
      <c r="C10" s="228">
        <v>6</v>
      </c>
      <c r="D10" s="77" t="s">
        <v>271</v>
      </c>
      <c r="E10" s="193">
        <v>4.0307896527051412E-2</v>
      </c>
      <c r="F10" s="77"/>
    </row>
    <row r="11" spans="3:15" x14ac:dyDescent="0.3">
      <c r="C11" s="228">
        <v>7</v>
      </c>
      <c r="D11" s="77" t="s">
        <v>270</v>
      </c>
      <c r="E11" s="193">
        <v>3.8509662912464902E-2</v>
      </c>
      <c r="F11" s="77"/>
    </row>
    <row r="12" spans="3:15" x14ac:dyDescent="0.3">
      <c r="C12" s="228">
        <v>8</v>
      </c>
      <c r="D12" s="77" t="s">
        <v>269</v>
      </c>
      <c r="E12" s="193">
        <v>3.814995493253575E-2</v>
      </c>
      <c r="F12" s="77"/>
    </row>
    <row r="13" spans="3:15" x14ac:dyDescent="0.3">
      <c r="C13" s="228">
        <v>9</v>
      </c>
      <c r="D13" s="77" t="s">
        <v>260</v>
      </c>
      <c r="E13" s="193">
        <v>3.3067760137906139E-2</v>
      </c>
      <c r="F13" s="77"/>
    </row>
    <row r="14" spans="3:15" x14ac:dyDescent="0.3">
      <c r="C14" s="228">
        <v>10</v>
      </c>
      <c r="D14" s="77" t="s">
        <v>256</v>
      </c>
      <c r="E14" s="193">
        <v>2.7903814457792817E-2</v>
      </c>
      <c r="F14" s="77"/>
    </row>
    <row r="15" spans="3:15" x14ac:dyDescent="0.3">
      <c r="C15" s="77"/>
      <c r="D15" s="259" t="s">
        <v>400</v>
      </c>
      <c r="E15" s="194">
        <f>SUM(E5:E14)</f>
        <v>0.65729086127875935</v>
      </c>
      <c r="F15" s="77"/>
    </row>
    <row r="16" spans="3:15" x14ac:dyDescent="0.3">
      <c r="C16" s="77"/>
      <c r="D16" s="77"/>
      <c r="E16" s="77"/>
      <c r="F16" s="77"/>
    </row>
    <row r="17" spans="3:6" x14ac:dyDescent="0.3">
      <c r="C17" s="77"/>
      <c r="D17" s="77"/>
      <c r="E17" s="77"/>
      <c r="F17" s="77"/>
    </row>
    <row r="18" spans="3:6" x14ac:dyDescent="0.3">
      <c r="C18" s="77"/>
      <c r="D18" s="77"/>
      <c r="E18" s="77"/>
      <c r="F18" s="77"/>
    </row>
    <row r="19" spans="3:6" x14ac:dyDescent="0.3">
      <c r="C19" s="77"/>
      <c r="D19" s="77"/>
      <c r="E19" s="77"/>
      <c r="F19" s="77"/>
    </row>
    <row r="20" spans="3:6" x14ac:dyDescent="0.3">
      <c r="C20" s="77"/>
      <c r="D20" s="77"/>
      <c r="E20" s="77"/>
      <c r="F20" s="77"/>
    </row>
    <row r="21" spans="3:6" x14ac:dyDescent="0.3">
      <c r="C21" s="77"/>
      <c r="D21" s="77"/>
      <c r="E21" s="77"/>
      <c r="F21" s="77"/>
    </row>
    <row r="22" spans="3:6" x14ac:dyDescent="0.3">
      <c r="C22" s="77"/>
      <c r="D22" s="77"/>
      <c r="E22" s="77"/>
      <c r="F22" s="77"/>
    </row>
    <row r="23" spans="3:6" x14ac:dyDescent="0.3">
      <c r="C23" s="77"/>
      <c r="D23" s="77"/>
      <c r="E23" s="77"/>
      <c r="F23" s="77"/>
    </row>
    <row r="24" spans="3:6" x14ac:dyDescent="0.3">
      <c r="C24" s="77"/>
      <c r="D24" s="77"/>
      <c r="E24" s="77"/>
      <c r="F24" s="77"/>
    </row>
    <row r="25" spans="3:6" x14ac:dyDescent="0.3">
      <c r="C25" s="77"/>
      <c r="D25" s="77"/>
      <c r="E25" s="77"/>
      <c r="F25" s="77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workbookViewId="0">
      <selection activeCell="D35" sqref="D35"/>
    </sheetView>
  </sheetViews>
  <sheetFormatPr defaultRowHeight="14.4" x14ac:dyDescent="0.3"/>
  <cols>
    <col min="3" max="3" width="10.6640625" bestFit="1" customWidth="1"/>
    <col min="4" max="4" width="73" bestFit="1" customWidth="1"/>
    <col min="5" max="5" width="49" bestFit="1" customWidth="1"/>
    <col min="6" max="6" width="12.5546875" bestFit="1" customWidth="1"/>
  </cols>
  <sheetData>
    <row r="2" spans="2:14" x14ac:dyDescent="0.3">
      <c r="C2" s="234" t="s">
        <v>311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2:14" x14ac:dyDescent="0.3">
      <c r="D3" s="77"/>
      <c r="E3" s="77"/>
    </row>
    <row r="4" spans="2:14" x14ac:dyDescent="0.3">
      <c r="B4" s="77"/>
      <c r="C4" s="259" t="s">
        <v>37</v>
      </c>
      <c r="D4" s="259" t="s">
        <v>250</v>
      </c>
      <c r="E4" s="259" t="s">
        <v>52</v>
      </c>
      <c r="F4" s="77"/>
    </row>
    <row r="5" spans="2:14" x14ac:dyDescent="0.3">
      <c r="B5" s="77"/>
      <c r="C5" s="228">
        <v>1</v>
      </c>
      <c r="D5" s="77" t="s">
        <v>297</v>
      </c>
      <c r="E5" s="193">
        <v>0.47090555351755531</v>
      </c>
      <c r="F5" s="77"/>
    </row>
    <row r="6" spans="2:14" x14ac:dyDescent="0.3">
      <c r="B6" s="77"/>
      <c r="C6" s="228">
        <v>2</v>
      </c>
      <c r="D6" s="77" t="s">
        <v>280</v>
      </c>
      <c r="E6" s="193">
        <v>0.32782829208624908</v>
      </c>
      <c r="F6" s="77"/>
    </row>
    <row r="7" spans="2:14" x14ac:dyDescent="0.3">
      <c r="B7" s="77"/>
      <c r="C7" s="228">
        <v>3</v>
      </c>
      <c r="D7" s="77" t="s">
        <v>298</v>
      </c>
      <c r="E7" s="193">
        <v>3.5522666667984246E-2</v>
      </c>
      <c r="F7" s="77"/>
    </row>
    <row r="8" spans="2:14" x14ac:dyDescent="0.3">
      <c r="B8" s="77"/>
      <c r="C8" s="228">
        <v>4</v>
      </c>
      <c r="D8" s="77" t="s">
        <v>253</v>
      </c>
      <c r="E8" s="193">
        <v>3.1278949704044781E-2</v>
      </c>
      <c r="F8" s="77"/>
    </row>
    <row r="9" spans="2:14" x14ac:dyDescent="0.3">
      <c r="B9" s="77"/>
      <c r="C9" s="228">
        <v>5</v>
      </c>
      <c r="D9" s="77" t="s">
        <v>277</v>
      </c>
      <c r="E9" s="193">
        <v>2.9308185722548154E-2</v>
      </c>
      <c r="F9" s="77"/>
    </row>
    <row r="10" spans="2:14" x14ac:dyDescent="0.3">
      <c r="B10" s="77"/>
      <c r="C10" s="228">
        <v>6</v>
      </c>
      <c r="D10" s="77" t="s">
        <v>254</v>
      </c>
      <c r="E10" s="193">
        <v>1.8936768145605062E-2</v>
      </c>
      <c r="F10" s="77"/>
    </row>
    <row r="11" spans="2:14" x14ac:dyDescent="0.3">
      <c r="B11" s="77"/>
      <c r="C11" s="228">
        <v>7</v>
      </c>
      <c r="D11" s="77" t="s">
        <v>397</v>
      </c>
      <c r="E11" s="193">
        <v>1.3566508912419494E-2</v>
      </c>
      <c r="F11" s="77"/>
    </row>
    <row r="12" spans="2:14" x14ac:dyDescent="0.3">
      <c r="B12" s="77"/>
      <c r="C12" s="228">
        <v>8</v>
      </c>
      <c r="D12" s="77" t="s">
        <v>252</v>
      </c>
      <c r="E12" s="193">
        <v>1.1560889062409629E-2</v>
      </c>
      <c r="F12" s="77"/>
    </row>
    <row r="13" spans="2:14" x14ac:dyDescent="0.3">
      <c r="B13" s="77"/>
      <c r="C13" s="228">
        <v>9</v>
      </c>
      <c r="D13" s="77" t="s">
        <v>274</v>
      </c>
      <c r="E13" s="193">
        <v>8.1269721433186483E-3</v>
      </c>
      <c r="F13" s="77"/>
    </row>
    <row r="14" spans="2:14" x14ac:dyDescent="0.3">
      <c r="B14" s="77"/>
      <c r="C14" s="228">
        <v>10</v>
      </c>
      <c r="D14" s="77" t="s">
        <v>256</v>
      </c>
      <c r="E14" s="193">
        <v>7.9972957355896115E-3</v>
      </c>
      <c r="F14" s="77"/>
    </row>
    <row r="15" spans="2:14" x14ac:dyDescent="0.3">
      <c r="B15" s="77"/>
      <c r="C15" s="77"/>
      <c r="D15" s="260" t="s">
        <v>400</v>
      </c>
      <c r="E15" s="194">
        <f>SUM(E5:E14)</f>
        <v>0.95503208169772402</v>
      </c>
      <c r="F15" s="77"/>
    </row>
    <row r="16" spans="2:14" x14ac:dyDescent="0.3">
      <c r="B16" s="77"/>
      <c r="C16" s="77"/>
      <c r="D16" s="77"/>
      <c r="E16" s="77"/>
      <c r="F16" s="77"/>
    </row>
    <row r="17" spans="2:6" x14ac:dyDescent="0.3">
      <c r="B17" s="77"/>
      <c r="C17" s="77"/>
      <c r="D17" s="77"/>
      <c r="E17" s="77"/>
      <c r="F17" s="77"/>
    </row>
    <row r="18" spans="2:6" x14ac:dyDescent="0.3">
      <c r="B18" s="77"/>
      <c r="C18" s="77"/>
      <c r="D18" s="77"/>
      <c r="E18" s="77"/>
      <c r="F18" s="77"/>
    </row>
    <row r="19" spans="2:6" x14ac:dyDescent="0.3">
      <c r="B19" s="77"/>
      <c r="C19" s="77"/>
      <c r="D19" s="77"/>
      <c r="E19" s="77"/>
      <c r="F19" s="77"/>
    </row>
    <row r="20" spans="2:6" x14ac:dyDescent="0.3">
      <c r="B20" s="77"/>
      <c r="C20" s="77"/>
      <c r="D20" s="77"/>
      <c r="E20" s="77"/>
      <c r="F20" s="77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22"/>
  <sheetViews>
    <sheetView workbookViewId="0">
      <selection activeCell="D35" sqref="D35"/>
    </sheetView>
  </sheetViews>
  <sheetFormatPr defaultRowHeight="14.4" x14ac:dyDescent="0.3"/>
  <cols>
    <col min="3" max="3" width="10.6640625" bestFit="1" customWidth="1"/>
    <col min="4" max="4" width="73" bestFit="1" customWidth="1"/>
    <col min="5" max="5" width="60" bestFit="1" customWidth="1"/>
    <col min="6" max="6" width="12.5546875" bestFit="1" customWidth="1"/>
  </cols>
  <sheetData>
    <row r="2" spans="3:11" x14ac:dyDescent="0.3">
      <c r="C2" s="234" t="s">
        <v>312</v>
      </c>
      <c r="D2" s="234"/>
      <c r="E2" s="234"/>
      <c r="F2" s="234"/>
      <c r="G2" s="234"/>
      <c r="H2" s="234"/>
      <c r="I2" s="234"/>
      <c r="J2" s="22"/>
      <c r="K2" s="22"/>
    </row>
    <row r="3" spans="3:11" x14ac:dyDescent="0.3">
      <c r="C3" s="77"/>
      <c r="D3" s="77"/>
      <c r="E3" s="77"/>
      <c r="F3" s="77"/>
    </row>
    <row r="4" spans="3:11" x14ac:dyDescent="0.3">
      <c r="C4" s="259" t="s">
        <v>37</v>
      </c>
      <c r="D4" s="229" t="s">
        <v>250</v>
      </c>
      <c r="E4" s="260" t="s">
        <v>52</v>
      </c>
      <c r="F4" s="77"/>
    </row>
    <row r="5" spans="3:11" x14ac:dyDescent="0.3">
      <c r="C5" s="228">
        <v>1</v>
      </c>
      <c r="D5" s="77" t="s">
        <v>297</v>
      </c>
      <c r="E5" s="193">
        <v>0.76615481545335118</v>
      </c>
      <c r="F5" s="77"/>
    </row>
    <row r="6" spans="3:11" x14ac:dyDescent="0.3">
      <c r="C6" s="228">
        <v>2</v>
      </c>
      <c r="D6" s="77" t="s">
        <v>253</v>
      </c>
      <c r="E6" s="193">
        <v>5.0890285236747983E-2</v>
      </c>
      <c r="F6" s="77"/>
    </row>
    <row r="7" spans="3:11" x14ac:dyDescent="0.3">
      <c r="C7" s="228">
        <v>3</v>
      </c>
      <c r="D7" s="77" t="s">
        <v>277</v>
      </c>
      <c r="E7" s="193">
        <v>4.7683887895992538E-2</v>
      </c>
      <c r="F7" s="77"/>
    </row>
    <row r="8" spans="3:11" x14ac:dyDescent="0.3">
      <c r="C8" s="228">
        <v>4</v>
      </c>
      <c r="D8" s="77" t="s">
        <v>254</v>
      </c>
      <c r="E8" s="193">
        <v>3.0809779148926665E-2</v>
      </c>
      <c r="F8" s="77"/>
    </row>
    <row r="9" spans="3:11" x14ac:dyDescent="0.3">
      <c r="C9" s="228">
        <v>5</v>
      </c>
      <c r="D9" s="77" t="s">
        <v>252</v>
      </c>
      <c r="E9" s="193">
        <v>1.7197145496156165E-2</v>
      </c>
      <c r="F9" s="77"/>
    </row>
    <row r="10" spans="3:11" x14ac:dyDescent="0.3">
      <c r="C10" s="228">
        <v>6</v>
      </c>
      <c r="D10" s="77" t="s">
        <v>298</v>
      </c>
      <c r="E10" s="193">
        <v>1.4406717956129607E-2</v>
      </c>
      <c r="F10" s="77"/>
    </row>
    <row r="11" spans="3:11" x14ac:dyDescent="0.3">
      <c r="C11" s="228">
        <v>7</v>
      </c>
      <c r="D11" s="77" t="s">
        <v>274</v>
      </c>
      <c r="E11" s="193">
        <v>1.3222436635431824E-2</v>
      </c>
      <c r="F11" s="77"/>
    </row>
    <row r="12" spans="3:11" x14ac:dyDescent="0.3">
      <c r="C12" s="228">
        <v>8</v>
      </c>
      <c r="D12" s="77" t="s">
        <v>258</v>
      </c>
      <c r="E12" s="193">
        <v>8.8653990078745113E-3</v>
      </c>
      <c r="F12" s="77"/>
    </row>
    <row r="13" spans="3:11" x14ac:dyDescent="0.3">
      <c r="C13" s="228">
        <v>9</v>
      </c>
      <c r="D13" s="77" t="s">
        <v>256</v>
      </c>
      <c r="E13" s="193">
        <v>8.8118315686731286E-3</v>
      </c>
      <c r="F13" s="77"/>
    </row>
    <row r="14" spans="3:11" x14ac:dyDescent="0.3">
      <c r="C14" s="228">
        <v>10</v>
      </c>
      <c r="D14" s="77" t="s">
        <v>255</v>
      </c>
      <c r="E14" s="193">
        <v>6.0332429442681596E-3</v>
      </c>
      <c r="F14" s="77"/>
    </row>
    <row r="15" spans="3:11" x14ac:dyDescent="0.3">
      <c r="C15" s="77"/>
      <c r="D15" s="260" t="s">
        <v>400</v>
      </c>
      <c r="E15" s="194">
        <f>SUM(E5:E14)</f>
        <v>0.96407554134355189</v>
      </c>
      <c r="F15" s="77"/>
    </row>
    <row r="16" spans="3:11" x14ac:dyDescent="0.3">
      <c r="C16" s="77"/>
      <c r="D16" s="77"/>
      <c r="E16" s="77"/>
      <c r="F16" s="77"/>
    </row>
    <row r="17" spans="3:6" x14ac:dyDescent="0.3">
      <c r="C17" s="77"/>
      <c r="D17" s="77"/>
      <c r="E17" s="77"/>
      <c r="F17" s="77"/>
    </row>
    <row r="18" spans="3:6" x14ac:dyDescent="0.3">
      <c r="C18" s="77"/>
      <c r="D18" s="77"/>
      <c r="E18" s="77"/>
      <c r="F18" s="77"/>
    </row>
    <row r="19" spans="3:6" x14ac:dyDescent="0.3">
      <c r="C19" s="77"/>
      <c r="D19" s="77"/>
      <c r="E19" s="77"/>
      <c r="F19" s="77"/>
    </row>
    <row r="20" spans="3:6" x14ac:dyDescent="0.3">
      <c r="C20" s="77"/>
      <c r="D20" s="77"/>
      <c r="E20" s="77"/>
      <c r="F20" s="77"/>
    </row>
    <row r="21" spans="3:6" x14ac:dyDescent="0.3">
      <c r="C21" s="77"/>
      <c r="D21" s="77"/>
      <c r="E21" s="77"/>
      <c r="F21" s="77"/>
    </row>
    <row r="22" spans="3:6" x14ac:dyDescent="0.3">
      <c r="C22" s="77"/>
      <c r="D22" s="77"/>
      <c r="E22" s="77"/>
      <c r="F22" s="7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12"/>
  <sheetViews>
    <sheetView workbookViewId="0">
      <selection activeCell="H7" sqref="H7:H10"/>
    </sheetView>
  </sheetViews>
  <sheetFormatPr defaultRowHeight="14.4" x14ac:dyDescent="0.3"/>
  <cols>
    <col min="3" max="3" width="11.88671875" customWidth="1"/>
    <col min="4" max="7" width="14.33203125" bestFit="1" customWidth="1"/>
    <col min="8" max="8" width="12.88671875" customWidth="1"/>
    <col min="14" max="17" width="14.33203125" bestFit="1" customWidth="1"/>
  </cols>
  <sheetData>
    <row r="2" spans="3:18" x14ac:dyDescent="0.3">
      <c r="C2" s="277" t="s">
        <v>59</v>
      </c>
      <c r="D2" s="277"/>
      <c r="E2" s="277"/>
      <c r="F2" s="277"/>
      <c r="G2" s="277"/>
      <c r="H2" s="277"/>
    </row>
    <row r="5" spans="3:18" x14ac:dyDescent="0.3">
      <c r="C5" s="273" t="s">
        <v>55</v>
      </c>
      <c r="D5" s="273" t="s">
        <v>60</v>
      </c>
      <c r="E5" s="273"/>
      <c r="F5" s="273"/>
      <c r="G5" s="273"/>
      <c r="H5" s="278" t="s">
        <v>512</v>
      </c>
    </row>
    <row r="6" spans="3:18" x14ac:dyDescent="0.3">
      <c r="C6" s="273"/>
      <c r="D6" s="251" t="s">
        <v>507</v>
      </c>
      <c r="E6" s="251" t="s">
        <v>508</v>
      </c>
      <c r="F6" s="251" t="s">
        <v>509</v>
      </c>
      <c r="G6" s="251" t="s">
        <v>510</v>
      </c>
      <c r="H6" s="278"/>
      <c r="N6" s="216"/>
      <c r="O6" s="216"/>
      <c r="P6" s="216"/>
      <c r="Q6" s="216"/>
    </row>
    <row r="7" spans="3:18" x14ac:dyDescent="0.3">
      <c r="C7" s="19" t="s">
        <v>29</v>
      </c>
      <c r="D7" s="5">
        <v>442944186</v>
      </c>
      <c r="E7" s="5">
        <v>485253103</v>
      </c>
      <c r="F7" s="5">
        <v>579145286</v>
      </c>
      <c r="G7" s="5">
        <v>626847391</v>
      </c>
      <c r="H7" s="6">
        <v>0.47479230439099573</v>
      </c>
      <c r="N7" s="57"/>
      <c r="O7" s="57"/>
      <c r="P7" s="57"/>
      <c r="Q7" s="57"/>
      <c r="R7" s="218"/>
    </row>
    <row r="8" spans="3:18" x14ac:dyDescent="0.3">
      <c r="C8" s="19" t="s">
        <v>31</v>
      </c>
      <c r="D8" s="5">
        <v>249281852</v>
      </c>
      <c r="E8" s="5">
        <v>267812617</v>
      </c>
      <c r="F8" s="5">
        <v>318458899</v>
      </c>
      <c r="G8" s="5">
        <v>528528063</v>
      </c>
      <c r="H8" s="6">
        <v>0.40032240792572649</v>
      </c>
      <c r="N8" s="57"/>
      <c r="O8" s="57"/>
      <c r="P8" s="57"/>
      <c r="Q8" s="57"/>
      <c r="R8" s="218"/>
    </row>
    <row r="9" spans="3:18" x14ac:dyDescent="0.3">
      <c r="C9" s="19" t="s">
        <v>57</v>
      </c>
      <c r="D9" s="5">
        <v>101610103</v>
      </c>
      <c r="E9" s="5">
        <v>134565707</v>
      </c>
      <c r="F9" s="5">
        <v>156939313</v>
      </c>
      <c r="G9" s="5">
        <v>164880551</v>
      </c>
      <c r="H9" s="6">
        <v>0.12488528768327777</v>
      </c>
      <c r="N9" s="57"/>
      <c r="O9" s="57"/>
      <c r="P9" s="57"/>
      <c r="Q9" s="57"/>
      <c r="R9" s="218"/>
    </row>
    <row r="10" spans="3:18" x14ac:dyDescent="0.3">
      <c r="C10" s="20" t="s">
        <v>3</v>
      </c>
      <c r="D10" s="17">
        <v>793836141</v>
      </c>
      <c r="E10" s="17">
        <v>887631427</v>
      </c>
      <c r="F10" s="17">
        <v>1054543498</v>
      </c>
      <c r="G10" s="17">
        <v>1320256005</v>
      </c>
      <c r="H10" s="18">
        <v>1</v>
      </c>
      <c r="N10" s="73"/>
      <c r="O10" s="73"/>
      <c r="P10" s="73"/>
      <c r="Q10" s="73"/>
      <c r="R10" s="218"/>
    </row>
    <row r="12" spans="3:18" x14ac:dyDescent="0.3">
      <c r="C12" s="8" t="s">
        <v>61</v>
      </c>
    </row>
  </sheetData>
  <mergeCells count="4">
    <mergeCell ref="C2:H2"/>
    <mergeCell ref="C5:C6"/>
    <mergeCell ref="D5:G5"/>
    <mergeCell ref="H5:H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"/>
  <sheetViews>
    <sheetView workbookViewId="0">
      <selection activeCell="D35" sqref="D35"/>
    </sheetView>
  </sheetViews>
  <sheetFormatPr defaultRowHeight="14.4" x14ac:dyDescent="0.3"/>
  <cols>
    <col min="3" max="3" width="10.6640625" bestFit="1" customWidth="1"/>
    <col min="4" max="4" width="59.109375" bestFit="1" customWidth="1"/>
    <col min="5" max="5" width="60" bestFit="1" customWidth="1"/>
    <col min="6" max="6" width="12.5546875" bestFit="1" customWidth="1"/>
  </cols>
  <sheetData>
    <row r="2" spans="2:15" x14ac:dyDescent="0.3">
      <c r="C2" s="234" t="s">
        <v>313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4" spans="2:15" x14ac:dyDescent="0.3">
      <c r="B4" s="77"/>
      <c r="C4" s="259" t="s">
        <v>37</v>
      </c>
      <c r="D4" s="259" t="s">
        <v>250</v>
      </c>
      <c r="E4" s="259" t="s">
        <v>52</v>
      </c>
      <c r="F4" s="77"/>
    </row>
    <row r="5" spans="2:15" x14ac:dyDescent="0.3">
      <c r="B5" s="77"/>
      <c r="C5" s="228">
        <v>1</v>
      </c>
      <c r="D5" s="77" t="s">
        <v>280</v>
      </c>
      <c r="E5" s="193">
        <v>0.8479525010562533</v>
      </c>
      <c r="F5" s="77"/>
    </row>
    <row r="6" spans="2:15" x14ac:dyDescent="0.3">
      <c r="B6" s="77"/>
      <c r="C6" s="228">
        <v>2</v>
      </c>
      <c r="D6" s="77" t="s">
        <v>298</v>
      </c>
      <c r="E6" s="193">
        <v>6.9229737718796036E-2</v>
      </c>
      <c r="F6" s="77"/>
    </row>
    <row r="7" spans="2:15" x14ac:dyDescent="0.3">
      <c r="B7" s="77"/>
      <c r="C7" s="228">
        <v>3</v>
      </c>
      <c r="D7" s="77" t="s">
        <v>397</v>
      </c>
      <c r="E7" s="193">
        <v>3.1234858263826618E-2</v>
      </c>
      <c r="F7" s="77"/>
    </row>
    <row r="8" spans="2:15" x14ac:dyDescent="0.3">
      <c r="B8" s="77"/>
      <c r="C8" s="228">
        <v>4</v>
      </c>
      <c r="D8" s="77" t="s">
        <v>532</v>
      </c>
      <c r="E8" s="193">
        <v>1.9739285199277201E-2</v>
      </c>
      <c r="F8" s="77"/>
    </row>
    <row r="9" spans="2:15" x14ac:dyDescent="0.3">
      <c r="B9" s="77"/>
      <c r="C9" s="228">
        <v>5</v>
      </c>
      <c r="D9" s="77" t="s">
        <v>534</v>
      </c>
      <c r="E9" s="193">
        <v>9.197274691548768E-3</v>
      </c>
      <c r="F9" s="77"/>
    </row>
    <row r="10" spans="2:15" x14ac:dyDescent="0.3">
      <c r="B10" s="77"/>
      <c r="C10" s="228">
        <v>6</v>
      </c>
      <c r="D10" s="77" t="s">
        <v>256</v>
      </c>
      <c r="E10" s="193">
        <v>6.7009021005739718E-3</v>
      </c>
      <c r="F10" s="77"/>
    </row>
    <row r="11" spans="2:15" x14ac:dyDescent="0.3">
      <c r="B11" s="77"/>
      <c r="C11" s="228">
        <v>7</v>
      </c>
      <c r="D11" s="77" t="s">
        <v>258</v>
      </c>
      <c r="E11" s="193">
        <v>5.3780104191080988E-3</v>
      </c>
      <c r="F11" s="77"/>
    </row>
    <row r="12" spans="2:15" x14ac:dyDescent="0.3">
      <c r="B12" s="77"/>
      <c r="C12" s="228">
        <v>8</v>
      </c>
      <c r="D12" s="77" t="s">
        <v>255</v>
      </c>
      <c r="E12" s="193">
        <v>4.231931849409178E-3</v>
      </c>
      <c r="F12" s="77"/>
    </row>
    <row r="13" spans="2:15" x14ac:dyDescent="0.3">
      <c r="B13" s="77"/>
      <c r="C13" s="228">
        <v>9</v>
      </c>
      <c r="D13" s="77" t="s">
        <v>252</v>
      </c>
      <c r="E13" s="193">
        <v>2.5724383768019952E-3</v>
      </c>
      <c r="F13" s="77"/>
    </row>
    <row r="14" spans="2:15" x14ac:dyDescent="0.3">
      <c r="B14" s="77"/>
      <c r="C14" s="228">
        <v>10</v>
      </c>
      <c r="D14" s="77" t="s">
        <v>264</v>
      </c>
      <c r="E14" s="193">
        <v>1.1196479440665774E-3</v>
      </c>
      <c r="F14" s="77"/>
    </row>
    <row r="15" spans="2:15" x14ac:dyDescent="0.3">
      <c r="B15" s="77"/>
      <c r="C15" s="77"/>
      <c r="D15" s="259" t="s">
        <v>400</v>
      </c>
      <c r="E15" s="194">
        <f>SUM(E5:E14)</f>
        <v>0.99735658761966173</v>
      </c>
      <c r="F15" s="77"/>
    </row>
    <row r="16" spans="2:15" x14ac:dyDescent="0.3">
      <c r="B16" s="77"/>
      <c r="C16" s="77"/>
      <c r="D16" s="77"/>
      <c r="E16" s="77"/>
      <c r="F16" s="77"/>
    </row>
    <row r="17" spans="2:6" x14ac:dyDescent="0.3">
      <c r="B17" s="77"/>
      <c r="C17" s="77"/>
      <c r="D17" s="77"/>
      <c r="E17" s="77"/>
      <c r="F17" s="77"/>
    </row>
    <row r="18" spans="2:6" x14ac:dyDescent="0.3">
      <c r="B18" s="77"/>
      <c r="C18" s="77"/>
      <c r="D18" s="77"/>
      <c r="E18" s="77"/>
      <c r="F18" s="77"/>
    </row>
    <row r="19" spans="2:6" x14ac:dyDescent="0.3">
      <c r="B19" s="77"/>
      <c r="C19" s="77"/>
      <c r="D19" s="77"/>
      <c r="E19" s="77"/>
      <c r="F19" s="77"/>
    </row>
    <row r="20" spans="2:6" x14ac:dyDescent="0.3">
      <c r="B20" s="77"/>
      <c r="C20" s="77"/>
      <c r="D20" s="77"/>
      <c r="E20" s="77"/>
      <c r="F20" s="77"/>
    </row>
    <row r="21" spans="2:6" x14ac:dyDescent="0.3">
      <c r="B21" s="77"/>
      <c r="C21" s="77"/>
      <c r="D21" s="77"/>
      <c r="E21" s="77"/>
      <c r="F21" s="77"/>
    </row>
    <row r="22" spans="2:6" x14ac:dyDescent="0.3">
      <c r="B22" s="77"/>
      <c r="C22" s="77"/>
      <c r="D22" s="77"/>
      <c r="E22" s="77"/>
      <c r="F22" s="77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>
      <selection activeCell="D35" sqref="D35"/>
    </sheetView>
  </sheetViews>
  <sheetFormatPr defaultRowHeight="14.4" x14ac:dyDescent="0.3"/>
  <cols>
    <col min="3" max="3" width="12.33203125" bestFit="1" customWidth="1"/>
    <col min="4" max="4" width="56.5546875" bestFit="1" customWidth="1"/>
    <col min="5" max="5" width="22.109375" bestFit="1" customWidth="1"/>
    <col min="6" max="6" width="19.6640625" bestFit="1" customWidth="1"/>
    <col min="7" max="7" width="13.5546875" bestFit="1" customWidth="1"/>
    <col min="8" max="8" width="15" bestFit="1" customWidth="1"/>
    <col min="9" max="9" width="13.33203125" bestFit="1" customWidth="1"/>
  </cols>
  <sheetData>
    <row r="2" spans="1:10" x14ac:dyDescent="0.3">
      <c r="C2" s="234" t="s">
        <v>314</v>
      </c>
      <c r="D2" s="234"/>
      <c r="E2" s="234"/>
      <c r="F2" s="234"/>
      <c r="G2" s="234"/>
      <c r="H2" s="234"/>
      <c r="I2" s="234"/>
    </row>
    <row r="4" spans="1:10" x14ac:dyDescent="0.3">
      <c r="A4" s="77"/>
      <c r="B4" s="77"/>
      <c r="C4" s="287" t="s">
        <v>315</v>
      </c>
      <c r="D4" s="287" t="s">
        <v>316</v>
      </c>
      <c r="E4" s="287" t="s">
        <v>317</v>
      </c>
      <c r="F4" s="287" t="s">
        <v>318</v>
      </c>
      <c r="G4" s="287"/>
      <c r="H4" s="287"/>
      <c r="I4" s="287"/>
      <c r="J4" s="77"/>
    </row>
    <row r="5" spans="1:10" x14ac:dyDescent="0.3">
      <c r="A5" s="77"/>
      <c r="B5" s="77"/>
      <c r="C5" s="287"/>
      <c r="D5" s="287"/>
      <c r="E5" s="287"/>
      <c r="F5" s="259" t="s">
        <v>319</v>
      </c>
      <c r="G5" s="259" t="s">
        <v>320</v>
      </c>
      <c r="H5" s="259" t="s">
        <v>321</v>
      </c>
      <c r="I5" s="259" t="s">
        <v>322</v>
      </c>
      <c r="J5" s="77"/>
    </row>
    <row r="6" spans="1:10" x14ac:dyDescent="0.3">
      <c r="A6" s="77"/>
      <c r="B6" s="77"/>
      <c r="C6" s="77" t="s">
        <v>535</v>
      </c>
      <c r="D6" s="188">
        <v>326244083</v>
      </c>
      <c r="E6" s="188">
        <v>325038758</v>
      </c>
      <c r="F6" s="188">
        <f>SUM(G6:I6)</f>
        <v>1205325</v>
      </c>
      <c r="G6" s="188">
        <v>510234</v>
      </c>
      <c r="H6" s="188">
        <v>0</v>
      </c>
      <c r="I6" s="188">
        <v>695091</v>
      </c>
      <c r="J6" s="77"/>
    </row>
    <row r="7" spans="1:10" x14ac:dyDescent="0.3">
      <c r="A7" s="77"/>
      <c r="B7" s="77"/>
      <c r="C7" s="77" t="s">
        <v>536</v>
      </c>
      <c r="D7" s="188">
        <v>319148695</v>
      </c>
      <c r="E7" s="188">
        <v>318164757</v>
      </c>
      <c r="F7" s="188">
        <f>SUM(G7:I7)</f>
        <v>983938</v>
      </c>
      <c r="G7" s="188">
        <v>174901</v>
      </c>
      <c r="H7" s="188">
        <v>162802</v>
      </c>
      <c r="I7" s="188">
        <v>646235</v>
      </c>
      <c r="J7" s="77"/>
    </row>
    <row r="8" spans="1:10" x14ac:dyDescent="0.3">
      <c r="A8" s="77"/>
      <c r="B8" s="77"/>
      <c r="C8" s="259" t="s">
        <v>323</v>
      </c>
      <c r="D8" s="201">
        <f t="shared" ref="D8:I8" si="0">(D6-D7)/D7</f>
        <v>2.2232232533490385E-2</v>
      </c>
      <c r="E8" s="201">
        <f t="shared" si="0"/>
        <v>2.160516163014246E-2</v>
      </c>
      <c r="F8" s="201">
        <f t="shared" si="0"/>
        <v>0.22500096550798931</v>
      </c>
      <c r="G8" s="201">
        <f t="shared" si="0"/>
        <v>1.9172732002675799</v>
      </c>
      <c r="H8" s="201">
        <f t="shared" si="0"/>
        <v>-1</v>
      </c>
      <c r="I8" s="201">
        <f t="shared" si="0"/>
        <v>7.5600981067258821E-2</v>
      </c>
      <c r="J8" s="77"/>
    </row>
    <row r="9" spans="1:10" x14ac:dyDescent="0.3">
      <c r="A9" s="77"/>
      <c r="B9" s="77"/>
      <c r="C9" s="77"/>
      <c r="D9" s="77"/>
      <c r="E9" s="77"/>
      <c r="F9" s="77"/>
      <c r="G9" s="77"/>
      <c r="H9" s="77"/>
      <c r="I9" s="77"/>
      <c r="J9" s="77"/>
    </row>
    <row r="10" spans="1:10" x14ac:dyDescent="0.3">
      <c r="A10" s="77"/>
      <c r="B10" s="77"/>
      <c r="C10" s="77"/>
      <c r="D10" s="77"/>
      <c r="E10" s="77"/>
      <c r="F10" s="77"/>
      <c r="G10" s="77"/>
      <c r="H10" s="77"/>
      <c r="I10" s="77"/>
      <c r="J10" s="77"/>
    </row>
    <row r="11" spans="1:10" x14ac:dyDescent="0.3">
      <c r="D11" s="93"/>
      <c r="E11" s="93"/>
      <c r="F11" s="93"/>
      <c r="G11" s="93"/>
      <c r="H11" s="93"/>
      <c r="I11" s="93"/>
    </row>
  </sheetData>
  <mergeCells count="4">
    <mergeCell ref="C4:C5"/>
    <mergeCell ref="D4:D5"/>
    <mergeCell ref="E4:E5"/>
    <mergeCell ref="F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0"/>
  <sheetViews>
    <sheetView topLeftCell="C1" workbookViewId="0">
      <selection activeCell="D35" sqref="D35"/>
    </sheetView>
  </sheetViews>
  <sheetFormatPr defaultRowHeight="14.4" x14ac:dyDescent="0.3"/>
  <cols>
    <col min="3" max="3" width="12.33203125" bestFit="1" customWidth="1"/>
    <col min="4" max="4" width="53.44140625" bestFit="1" customWidth="1"/>
    <col min="5" max="5" width="22" bestFit="1" customWidth="1"/>
    <col min="6" max="6" width="19.5546875" bestFit="1" customWidth="1"/>
    <col min="7" max="7" width="13.44140625" bestFit="1" customWidth="1"/>
    <col min="8" max="8" width="14.88671875" bestFit="1" customWidth="1"/>
    <col min="9" max="9" width="12" bestFit="1" customWidth="1"/>
  </cols>
  <sheetData>
    <row r="2" spans="3:11" x14ac:dyDescent="0.3">
      <c r="C2" s="234" t="s">
        <v>324</v>
      </c>
      <c r="D2" s="234"/>
      <c r="E2" s="234"/>
      <c r="F2" s="234"/>
      <c r="G2" s="234"/>
      <c r="H2" s="234"/>
      <c r="I2" s="234"/>
      <c r="J2" s="234"/>
      <c r="K2" s="234"/>
    </row>
    <row r="4" spans="3:11" x14ac:dyDescent="0.3">
      <c r="C4" s="287" t="s">
        <v>315</v>
      </c>
      <c r="D4" s="287" t="s">
        <v>325</v>
      </c>
      <c r="E4" s="287" t="s">
        <v>317</v>
      </c>
      <c r="F4" s="288" t="s">
        <v>326</v>
      </c>
      <c r="G4" s="288"/>
      <c r="H4" s="288"/>
      <c r="I4" s="288"/>
    </row>
    <row r="5" spans="3:11" x14ac:dyDescent="0.3">
      <c r="C5" s="287"/>
      <c r="D5" s="287"/>
      <c r="E5" s="287"/>
      <c r="F5" s="229" t="s">
        <v>319</v>
      </c>
      <c r="G5" s="229" t="s">
        <v>320</v>
      </c>
      <c r="H5" s="229" t="s">
        <v>321</v>
      </c>
      <c r="I5" s="229" t="s">
        <v>322</v>
      </c>
    </row>
    <row r="6" spans="3:11" x14ac:dyDescent="0.3">
      <c r="C6" s="77" t="s">
        <v>535</v>
      </c>
      <c r="D6" s="188">
        <v>232448791</v>
      </c>
      <c r="E6" s="188">
        <v>183531310</v>
      </c>
      <c r="F6" s="188">
        <f>SUM(G6:I6)</f>
        <v>48917481</v>
      </c>
      <c r="G6" s="188">
        <v>10476563</v>
      </c>
      <c r="H6" s="188">
        <v>8158781</v>
      </c>
      <c r="I6" s="188">
        <v>30282137</v>
      </c>
    </row>
    <row r="7" spans="3:11" x14ac:dyDescent="0.3">
      <c r="C7" s="77" t="s">
        <v>536</v>
      </c>
      <c r="D7" s="188">
        <v>220660159</v>
      </c>
      <c r="E7" s="188">
        <v>161757517</v>
      </c>
      <c r="F7" s="188">
        <f>SUM(G7:I7)</f>
        <v>58902642</v>
      </c>
      <c r="G7" s="188">
        <v>10266991</v>
      </c>
      <c r="H7" s="188">
        <v>8577423</v>
      </c>
      <c r="I7" s="188">
        <v>40058228</v>
      </c>
    </row>
    <row r="8" spans="3:11" x14ac:dyDescent="0.3">
      <c r="C8" s="259" t="s">
        <v>323</v>
      </c>
      <c r="D8" s="201">
        <f t="shared" ref="D8:I8" si="0">(D6-D7)/D7</f>
        <v>5.3424379160354002E-2</v>
      </c>
      <c r="E8" s="201">
        <f t="shared" si="0"/>
        <v>0.13460761146574721</v>
      </c>
      <c r="F8" s="201">
        <f t="shared" si="0"/>
        <v>-0.16951974751828619</v>
      </c>
      <c r="G8" s="201">
        <f t="shared" si="0"/>
        <v>2.041221230251395E-2</v>
      </c>
      <c r="H8" s="201">
        <f t="shared" si="0"/>
        <v>-4.8807433188266455E-2</v>
      </c>
      <c r="I8" s="201">
        <f t="shared" si="0"/>
        <v>-0.24404701575915938</v>
      </c>
    </row>
    <row r="9" spans="3:11" x14ac:dyDescent="0.3">
      <c r="C9" s="77"/>
      <c r="D9" s="77"/>
      <c r="E9" s="77"/>
      <c r="F9" s="77"/>
      <c r="G9" s="77"/>
      <c r="H9" s="77"/>
      <c r="I9" s="77"/>
    </row>
    <row r="10" spans="3:11" x14ac:dyDescent="0.3">
      <c r="C10" s="77"/>
      <c r="D10" s="77"/>
      <c r="E10" s="77"/>
      <c r="F10" s="77"/>
      <c r="G10" s="77"/>
      <c r="H10" s="77"/>
      <c r="I10" s="77"/>
    </row>
  </sheetData>
  <mergeCells count="4">
    <mergeCell ref="C4:C5"/>
    <mergeCell ref="D4:D5"/>
    <mergeCell ref="E4:E5"/>
    <mergeCell ref="F4:I4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2"/>
  <sheetViews>
    <sheetView workbookViewId="0">
      <selection activeCell="D35" sqref="D35"/>
    </sheetView>
  </sheetViews>
  <sheetFormatPr defaultRowHeight="14.4" x14ac:dyDescent="0.3"/>
  <cols>
    <col min="3" max="3" width="12.33203125" bestFit="1" customWidth="1"/>
    <col min="4" max="4" width="42.33203125" bestFit="1" customWidth="1"/>
    <col min="5" max="5" width="21.6640625" bestFit="1" customWidth="1"/>
    <col min="6" max="6" width="20.6640625" bestFit="1" customWidth="1"/>
  </cols>
  <sheetData>
    <row r="2" spans="3:11" x14ac:dyDescent="0.3">
      <c r="C2" s="234" t="s">
        <v>327</v>
      </c>
      <c r="D2" s="234"/>
      <c r="E2" s="234"/>
      <c r="F2" s="234"/>
      <c r="G2" s="234"/>
      <c r="H2" s="234"/>
      <c r="I2" s="234"/>
      <c r="J2" s="234"/>
      <c r="K2" s="234"/>
    </row>
    <row r="4" spans="3:11" x14ac:dyDescent="0.3">
      <c r="C4" s="230" t="s">
        <v>328</v>
      </c>
      <c r="D4" s="230" t="s">
        <v>329</v>
      </c>
      <c r="E4" s="230" t="s">
        <v>330</v>
      </c>
      <c r="F4" s="230" t="s">
        <v>331</v>
      </c>
    </row>
    <row r="5" spans="3:11" x14ac:dyDescent="0.3">
      <c r="C5" s="77" t="s">
        <v>535</v>
      </c>
      <c r="D5" s="159">
        <v>828154370</v>
      </c>
      <c r="E5" s="159">
        <v>805211067</v>
      </c>
      <c r="F5" s="159">
        <v>22943303</v>
      </c>
    </row>
    <row r="6" spans="3:11" x14ac:dyDescent="0.3">
      <c r="C6" s="77" t="s">
        <v>536</v>
      </c>
      <c r="D6" s="159">
        <v>721310490</v>
      </c>
      <c r="E6" s="159">
        <v>702026562</v>
      </c>
      <c r="F6" s="159">
        <v>19283928</v>
      </c>
    </row>
    <row r="7" spans="3:11" x14ac:dyDescent="0.3">
      <c r="C7" s="259" t="s">
        <v>332</v>
      </c>
      <c r="D7" s="202">
        <f>(D5-D6)/D6</f>
        <v>0.14812467235850127</v>
      </c>
      <c r="E7" s="202">
        <f>(E5-E6)/E6</f>
        <v>0.14698091295297741</v>
      </c>
      <c r="F7" s="202">
        <f>(F5-F6)/F6</f>
        <v>0.18976294663618326</v>
      </c>
    </row>
    <row r="8" spans="3:11" x14ac:dyDescent="0.3">
      <c r="C8" s="77"/>
      <c r="D8" s="77"/>
      <c r="E8" s="77"/>
      <c r="F8" s="77"/>
    </row>
    <row r="11" spans="3:11" x14ac:dyDescent="0.3">
      <c r="D11" s="93"/>
      <c r="E11" s="93"/>
      <c r="F11" s="93"/>
    </row>
    <row r="12" spans="3:11" x14ac:dyDescent="0.3">
      <c r="D12" s="93"/>
      <c r="E12" s="93"/>
      <c r="F12" s="9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E6" sqref="E6"/>
    </sheetView>
  </sheetViews>
  <sheetFormatPr defaultColWidth="9.109375" defaultRowHeight="14.4" x14ac:dyDescent="0.3"/>
  <cols>
    <col min="1" max="1" width="9.109375" style="84"/>
    <col min="2" max="2" width="13.5546875" style="84" customWidth="1"/>
    <col min="3" max="3" width="17.109375" style="84" customWidth="1"/>
    <col min="4" max="4" width="16.33203125" style="84" customWidth="1"/>
    <col min="5" max="5" width="12.88671875" style="84" bestFit="1" customWidth="1"/>
    <col min="6" max="6" width="9.5546875" style="84" bestFit="1" customWidth="1"/>
    <col min="7" max="7" width="10.5546875" style="84" bestFit="1" customWidth="1"/>
    <col min="8" max="8" width="9.33203125" style="84" bestFit="1" customWidth="1"/>
    <col min="9" max="9" width="10.33203125" style="84" bestFit="1" customWidth="1"/>
    <col min="10" max="11" width="11.5546875" style="84" bestFit="1" customWidth="1"/>
    <col min="12" max="12" width="13.44140625" style="84" customWidth="1"/>
    <col min="13" max="14" width="9.33203125" style="84" bestFit="1" customWidth="1"/>
    <col min="15" max="15" width="11.33203125" style="84" bestFit="1" customWidth="1"/>
    <col min="16" max="17" width="18" style="84" bestFit="1" customWidth="1"/>
    <col min="18" max="18" width="10.109375" style="84" bestFit="1" customWidth="1"/>
    <col min="19" max="19" width="9.33203125" style="84" bestFit="1" customWidth="1"/>
    <col min="20" max="20" width="10.109375" style="84" bestFit="1" customWidth="1"/>
    <col min="21" max="21" width="12.6640625" style="84" bestFit="1" customWidth="1"/>
    <col min="22" max="22" width="10.109375" style="84" customWidth="1"/>
    <col min="23" max="25" width="9.109375" style="84"/>
    <col min="26" max="26" width="9.109375" style="86"/>
    <col min="27" max="16384" width="9.109375" style="84"/>
  </cols>
  <sheetData>
    <row r="1" spans="1:26" s="85" customFormat="1" x14ac:dyDescent="0.3">
      <c r="B1" s="99" t="s">
        <v>333</v>
      </c>
      <c r="O1" s="90"/>
      <c r="Z1" s="97"/>
    </row>
    <row r="2" spans="1:26" s="85" customFormat="1" x14ac:dyDescent="0.3">
      <c r="O2" s="91"/>
      <c r="Z2" s="97"/>
    </row>
    <row r="3" spans="1:26" s="85" customFormat="1" x14ac:dyDescent="0.3">
      <c r="A3" s="92"/>
      <c r="B3" s="161" t="s">
        <v>1</v>
      </c>
      <c r="C3" s="291" t="s">
        <v>510</v>
      </c>
      <c r="D3" s="291"/>
      <c r="E3" s="97"/>
      <c r="Z3" s="97"/>
    </row>
    <row r="4" spans="1:26" s="85" customFormat="1" x14ac:dyDescent="0.3">
      <c r="A4" s="257" t="s">
        <v>37</v>
      </c>
      <c r="B4" s="262" t="s">
        <v>55</v>
      </c>
      <c r="C4" s="172" t="s">
        <v>334</v>
      </c>
      <c r="D4" s="172" t="s">
        <v>335</v>
      </c>
      <c r="O4" s="84"/>
      <c r="Z4" s="97"/>
    </row>
    <row r="5" spans="1:26" x14ac:dyDescent="0.3">
      <c r="A5" s="162">
        <v>1</v>
      </c>
      <c r="B5" s="160" t="s">
        <v>20</v>
      </c>
      <c r="C5" s="100">
        <v>2522206118</v>
      </c>
      <c r="D5" s="101">
        <f>C5/$C$25</f>
        <v>0.57583714104167483</v>
      </c>
      <c r="E5" s="272"/>
    </row>
    <row r="6" spans="1:26" x14ac:dyDescent="0.3">
      <c r="A6" s="162">
        <v>2</v>
      </c>
      <c r="B6" s="160" t="s">
        <v>13</v>
      </c>
      <c r="C6" s="100">
        <v>879060757</v>
      </c>
      <c r="D6" s="101">
        <f t="shared" ref="D6:D14" si="0">C6/$C$25</f>
        <v>0.20069566460103655</v>
      </c>
      <c r="E6" s="85"/>
      <c r="M6" s="88"/>
      <c r="N6" s="88"/>
      <c r="R6" s="88"/>
      <c r="S6" s="88"/>
      <c r="T6" s="88"/>
    </row>
    <row r="7" spans="1:26" x14ac:dyDescent="0.3">
      <c r="A7" s="162">
        <v>3</v>
      </c>
      <c r="B7" s="160" t="s">
        <v>18</v>
      </c>
      <c r="C7" s="100">
        <v>342895731</v>
      </c>
      <c r="D7" s="101">
        <f t="shared" si="0"/>
        <v>7.8285472390736299E-2</v>
      </c>
      <c r="E7" s="85"/>
    </row>
    <row r="8" spans="1:26" x14ac:dyDescent="0.3">
      <c r="A8" s="162">
        <v>4</v>
      </c>
      <c r="B8" s="160" t="s">
        <v>12</v>
      </c>
      <c r="C8" s="100">
        <v>220318689.00000003</v>
      </c>
      <c r="D8" s="101">
        <f t="shared" si="0"/>
        <v>5.0300283980125496E-2</v>
      </c>
      <c r="E8" s="85"/>
    </row>
    <row r="9" spans="1:26" x14ac:dyDescent="0.3">
      <c r="A9" s="162">
        <v>5</v>
      </c>
      <c r="B9" s="160" t="s">
        <v>19</v>
      </c>
      <c r="C9" s="100">
        <v>114286646</v>
      </c>
      <c r="D9" s="101">
        <f t="shared" si="0"/>
        <v>2.6092433533571328E-2</v>
      </c>
      <c r="E9" s="85"/>
    </row>
    <row r="10" spans="1:26" x14ac:dyDescent="0.3">
      <c r="A10" s="162">
        <v>6</v>
      </c>
      <c r="B10" s="160" t="s">
        <v>23</v>
      </c>
      <c r="C10" s="100">
        <v>105193191</v>
      </c>
      <c r="D10" s="101">
        <f t="shared" si="0"/>
        <v>2.4016334719909216E-2</v>
      </c>
      <c r="E10" s="85"/>
    </row>
    <row r="11" spans="1:26" x14ac:dyDescent="0.3">
      <c r="A11" s="162">
        <v>7</v>
      </c>
      <c r="B11" s="160" t="s">
        <v>25</v>
      </c>
      <c r="C11" s="100">
        <v>87434274</v>
      </c>
      <c r="D11" s="101">
        <f t="shared" si="0"/>
        <v>1.996185086139516E-2</v>
      </c>
      <c r="E11" s="85"/>
    </row>
    <row r="12" spans="1:26" x14ac:dyDescent="0.3">
      <c r="A12" s="162">
        <v>8</v>
      </c>
      <c r="B12" s="160" t="s">
        <v>24</v>
      </c>
      <c r="C12" s="100">
        <v>27117579</v>
      </c>
      <c r="D12" s="101">
        <f t="shared" si="0"/>
        <v>6.191131268729941E-3</v>
      </c>
      <c r="E12" s="85"/>
    </row>
    <row r="13" spans="1:26" x14ac:dyDescent="0.3">
      <c r="A13" s="162">
        <v>9</v>
      </c>
      <c r="B13" s="160" t="s">
        <v>28</v>
      </c>
      <c r="C13" s="100">
        <v>21987644</v>
      </c>
      <c r="D13" s="101">
        <f t="shared" si="0"/>
        <v>5.0199315467690632E-3</v>
      </c>
      <c r="E13" s="85"/>
    </row>
    <row r="14" spans="1:26" x14ac:dyDescent="0.3">
      <c r="A14" s="162">
        <v>10</v>
      </c>
      <c r="B14" s="160" t="s">
        <v>11</v>
      </c>
      <c r="C14" s="100">
        <v>16015785.999999998</v>
      </c>
      <c r="D14" s="101">
        <f t="shared" si="0"/>
        <v>3.6565149675746207E-3</v>
      </c>
      <c r="E14" s="85"/>
      <c r="O14" s="88"/>
    </row>
    <row r="15" spans="1:26" x14ac:dyDescent="0.3">
      <c r="A15" s="162"/>
      <c r="B15" s="293" t="s">
        <v>336</v>
      </c>
      <c r="C15" s="293"/>
      <c r="D15" s="102">
        <f>SUM(D5:D14)</f>
        <v>0.99005675891152245</v>
      </c>
      <c r="E15" s="85"/>
    </row>
    <row r="16" spans="1:26" ht="17.25" customHeight="1" x14ac:dyDescent="0.3">
      <c r="A16" s="203"/>
      <c r="B16" s="261" t="s">
        <v>57</v>
      </c>
      <c r="C16" s="261"/>
      <c r="D16" s="102">
        <f>SUM(D17:D24)</f>
        <v>9.9432410884774808E-3</v>
      </c>
    </row>
    <row r="17" spans="1:26" x14ac:dyDescent="0.3">
      <c r="A17" s="162">
        <v>11</v>
      </c>
      <c r="B17" s="160" t="s">
        <v>15</v>
      </c>
      <c r="C17" s="100">
        <v>14554931.000000002</v>
      </c>
      <c r="D17" s="101">
        <f t="shared" ref="D17:D25" si="1">C17/$C$25</f>
        <v>3.3229916442137687E-3</v>
      </c>
    </row>
    <row r="18" spans="1:26" x14ac:dyDescent="0.3">
      <c r="A18" s="162">
        <v>12</v>
      </c>
      <c r="B18" s="160" t="s">
        <v>17</v>
      </c>
      <c r="C18" s="100">
        <v>9254509</v>
      </c>
      <c r="D18" s="103">
        <f t="shared" si="1"/>
        <v>2.1128685583120328E-3</v>
      </c>
    </row>
    <row r="19" spans="1:26" x14ac:dyDescent="0.3">
      <c r="A19" s="162">
        <v>13</v>
      </c>
      <c r="B19" s="160" t="s">
        <v>26</v>
      </c>
      <c r="C19" s="100">
        <v>7709907</v>
      </c>
      <c r="D19" s="101">
        <f t="shared" si="1"/>
        <v>1.7602252143047081E-3</v>
      </c>
    </row>
    <row r="20" spans="1:26" x14ac:dyDescent="0.3">
      <c r="A20" s="162">
        <v>14</v>
      </c>
      <c r="B20" s="160" t="s">
        <v>16</v>
      </c>
      <c r="C20" s="100">
        <v>4321897</v>
      </c>
      <c r="D20" s="101">
        <f t="shared" si="1"/>
        <v>9.8671904512309628E-4</v>
      </c>
    </row>
    <row r="21" spans="1:26" x14ac:dyDescent="0.3">
      <c r="A21" s="162">
        <v>15</v>
      </c>
      <c r="B21" s="160" t="s">
        <v>21</v>
      </c>
      <c r="C21" s="100">
        <v>3151046</v>
      </c>
      <c r="D21" s="101">
        <f t="shared" si="1"/>
        <v>7.1940564531245235E-4</v>
      </c>
    </row>
    <row r="22" spans="1:26" x14ac:dyDescent="0.3">
      <c r="A22" s="162">
        <v>16</v>
      </c>
      <c r="B22" s="160" t="s">
        <v>14</v>
      </c>
      <c r="C22" s="100">
        <v>2966432</v>
      </c>
      <c r="D22" s="101">
        <f t="shared" si="1"/>
        <v>6.7725698934116118E-4</v>
      </c>
    </row>
    <row r="23" spans="1:26" x14ac:dyDescent="0.3">
      <c r="A23" s="162">
        <v>17</v>
      </c>
      <c r="B23" s="160" t="s">
        <v>22</v>
      </c>
      <c r="C23" s="100">
        <v>1531858.0000000002</v>
      </c>
      <c r="D23" s="101">
        <f t="shared" si="1"/>
        <v>3.4973380046404999E-4</v>
      </c>
    </row>
    <row r="24" spans="1:26" ht="15.75" customHeight="1" x14ac:dyDescent="0.3">
      <c r="A24" s="162">
        <v>18</v>
      </c>
      <c r="B24" s="160" t="s">
        <v>27</v>
      </c>
      <c r="C24" s="100">
        <v>61497.000000000007</v>
      </c>
      <c r="D24" s="103">
        <f t="shared" si="1"/>
        <v>1.4040191406212377E-5</v>
      </c>
    </row>
    <row r="25" spans="1:26" x14ac:dyDescent="0.3">
      <c r="A25" s="162"/>
      <c r="B25" s="104" t="s">
        <v>337</v>
      </c>
      <c r="C25" s="163">
        <f>SUM(C5:C14)+SUM(C17:C24)</f>
        <v>4380068492</v>
      </c>
      <c r="D25" s="164">
        <f t="shared" si="1"/>
        <v>1</v>
      </c>
      <c r="P25" s="94"/>
      <c r="Q25" s="94"/>
    </row>
    <row r="26" spans="1:26" x14ac:dyDescent="0.3">
      <c r="D26" s="147"/>
    </row>
    <row r="27" spans="1:26" x14ac:dyDescent="0.3">
      <c r="D27" s="147"/>
    </row>
    <row r="28" spans="1:26" x14ac:dyDescent="0.3">
      <c r="D28" s="231"/>
    </row>
    <row r="29" spans="1:26" s="85" customFormat="1" x14ac:dyDescent="0.3">
      <c r="A29" s="92"/>
      <c r="B29" s="161" t="s">
        <v>1</v>
      </c>
      <c r="C29" s="291" t="s">
        <v>509</v>
      </c>
      <c r="D29" s="291"/>
      <c r="Z29" s="97"/>
    </row>
    <row r="30" spans="1:26" s="85" customFormat="1" x14ac:dyDescent="0.3">
      <c r="A30" s="257" t="s">
        <v>37</v>
      </c>
      <c r="B30" s="262" t="s">
        <v>55</v>
      </c>
      <c r="C30" s="172" t="s">
        <v>334</v>
      </c>
      <c r="D30" s="172" t="s">
        <v>448</v>
      </c>
      <c r="Z30" s="97"/>
    </row>
    <row r="31" spans="1:26" x14ac:dyDescent="0.3">
      <c r="A31" s="162">
        <v>1</v>
      </c>
      <c r="B31" s="105" t="s">
        <v>20</v>
      </c>
      <c r="C31" s="106">
        <v>2223378376</v>
      </c>
      <c r="D31" s="103">
        <f>C31/$C$51</f>
        <v>0.57098632659145665</v>
      </c>
      <c r="E31" s="204"/>
      <c r="R31" s="86"/>
    </row>
    <row r="32" spans="1:26" x14ac:dyDescent="0.3">
      <c r="A32" s="162">
        <v>2</v>
      </c>
      <c r="B32" s="105" t="s">
        <v>13</v>
      </c>
      <c r="C32" s="106">
        <v>790581728</v>
      </c>
      <c r="D32" s="103">
        <f t="shared" ref="D32:D40" si="2">C32/$C$51</f>
        <v>0.20302948054804962</v>
      </c>
      <c r="E32" s="98"/>
      <c r="R32" s="86"/>
    </row>
    <row r="33" spans="1:18" x14ac:dyDescent="0.3">
      <c r="A33" s="162">
        <v>3</v>
      </c>
      <c r="B33" s="105" t="s">
        <v>18</v>
      </c>
      <c r="C33" s="106">
        <v>311552735</v>
      </c>
      <c r="D33" s="103">
        <f t="shared" si="2"/>
        <v>8.0009931560642095E-2</v>
      </c>
      <c r="R33" s="86"/>
    </row>
    <row r="34" spans="1:18" x14ac:dyDescent="0.3">
      <c r="A34" s="162">
        <v>4</v>
      </c>
      <c r="B34" s="105" t="s">
        <v>12</v>
      </c>
      <c r="C34" s="106">
        <v>202420999</v>
      </c>
      <c r="D34" s="103">
        <f t="shared" si="2"/>
        <v>5.1983784627751065E-2</v>
      </c>
      <c r="R34" s="86"/>
    </row>
    <row r="35" spans="1:18" x14ac:dyDescent="0.3">
      <c r="A35" s="162">
        <v>5</v>
      </c>
      <c r="B35" s="105" t="s">
        <v>19</v>
      </c>
      <c r="C35" s="106">
        <v>113623214</v>
      </c>
      <c r="D35" s="103">
        <f t="shared" si="2"/>
        <v>2.9179604460349836E-2</v>
      </c>
      <c r="R35" s="86"/>
    </row>
    <row r="36" spans="1:18" x14ac:dyDescent="0.3">
      <c r="A36" s="162">
        <v>6</v>
      </c>
      <c r="B36" s="105" t="s">
        <v>23</v>
      </c>
      <c r="C36" s="106">
        <v>98833417</v>
      </c>
      <c r="D36" s="103">
        <f t="shared" si="2"/>
        <v>2.5381433194847095E-2</v>
      </c>
      <c r="R36" s="86"/>
    </row>
    <row r="37" spans="1:18" x14ac:dyDescent="0.3">
      <c r="A37" s="162">
        <v>7</v>
      </c>
      <c r="B37" s="105" t="s">
        <v>25</v>
      </c>
      <c r="C37" s="106">
        <v>66139723</v>
      </c>
      <c r="D37" s="103">
        <f t="shared" si="2"/>
        <v>1.6985357906326277E-2</v>
      </c>
      <c r="R37" s="86"/>
    </row>
    <row r="38" spans="1:18" x14ac:dyDescent="0.3">
      <c r="A38" s="162">
        <v>8</v>
      </c>
      <c r="B38" s="105" t="s">
        <v>28</v>
      </c>
      <c r="C38" s="106">
        <v>20165094</v>
      </c>
      <c r="D38" s="103">
        <f t="shared" si="2"/>
        <v>5.1786025593834519E-3</v>
      </c>
      <c r="R38" s="86"/>
    </row>
    <row r="39" spans="1:18" x14ac:dyDescent="0.3">
      <c r="A39" s="162">
        <v>9</v>
      </c>
      <c r="B39" s="105" t="s">
        <v>24</v>
      </c>
      <c r="C39" s="106">
        <v>18592551</v>
      </c>
      <c r="D39" s="103">
        <f t="shared" si="2"/>
        <v>4.7747574196315354E-3</v>
      </c>
      <c r="R39" s="86"/>
    </row>
    <row r="40" spans="1:18" x14ac:dyDescent="0.3">
      <c r="A40" s="162">
        <v>10</v>
      </c>
      <c r="B40" s="105" t="s">
        <v>11</v>
      </c>
      <c r="C40" s="106">
        <v>14733650</v>
      </c>
      <c r="D40" s="103">
        <f t="shared" si="2"/>
        <v>3.783752141153421E-3</v>
      </c>
      <c r="R40" s="86"/>
    </row>
    <row r="41" spans="1:18" x14ac:dyDescent="0.3">
      <c r="A41" s="162"/>
      <c r="B41" s="293" t="s">
        <v>336</v>
      </c>
      <c r="C41" s="293"/>
      <c r="D41" s="107">
        <f>SUM(D31:D40)</f>
        <v>0.99129303100959099</v>
      </c>
      <c r="R41" s="86"/>
    </row>
    <row r="42" spans="1:18" x14ac:dyDescent="0.3">
      <c r="A42" s="162"/>
      <c r="B42" s="261" t="s">
        <v>57</v>
      </c>
      <c r="C42" s="261"/>
      <c r="D42" s="107">
        <f>SUM(D43:D50)</f>
        <v>8.7069689904089396E-3</v>
      </c>
      <c r="R42" s="86"/>
    </row>
    <row r="43" spans="1:18" x14ac:dyDescent="0.3">
      <c r="A43" s="162">
        <v>11</v>
      </c>
      <c r="B43" s="105" t="s">
        <v>15</v>
      </c>
      <c r="C43" s="106">
        <v>10435133</v>
      </c>
      <c r="D43" s="103">
        <f t="shared" ref="D43:D51" si="3">C43/$C$51</f>
        <v>2.6798489737417898E-3</v>
      </c>
      <c r="R43" s="86"/>
    </row>
    <row r="44" spans="1:18" x14ac:dyDescent="0.3">
      <c r="A44" s="162">
        <v>12</v>
      </c>
      <c r="B44" s="105" t="s">
        <v>17</v>
      </c>
      <c r="C44" s="106">
        <v>8074695</v>
      </c>
      <c r="D44" s="103">
        <f t="shared" si="3"/>
        <v>2.0736643326949413E-3</v>
      </c>
      <c r="R44" s="86"/>
    </row>
    <row r="45" spans="1:18" x14ac:dyDescent="0.3">
      <c r="A45" s="162">
        <v>13</v>
      </c>
      <c r="B45" s="105" t="s">
        <v>26</v>
      </c>
      <c r="C45" s="108">
        <v>5532929</v>
      </c>
      <c r="D45" s="103">
        <f t="shared" si="3"/>
        <v>1.4209128050822338E-3</v>
      </c>
      <c r="R45" s="86"/>
    </row>
    <row r="46" spans="1:18" x14ac:dyDescent="0.3">
      <c r="A46" s="162">
        <v>14</v>
      </c>
      <c r="B46" s="105" t="s">
        <v>16</v>
      </c>
      <c r="C46" s="106">
        <v>4522779</v>
      </c>
      <c r="D46" s="103">
        <f t="shared" si="3"/>
        <v>1.1614959446718041E-3</v>
      </c>
      <c r="R46" s="86"/>
    </row>
    <row r="47" spans="1:18" x14ac:dyDescent="0.3">
      <c r="A47" s="162">
        <v>15</v>
      </c>
      <c r="B47" s="105" t="s">
        <v>14</v>
      </c>
      <c r="C47" s="106">
        <v>2748059</v>
      </c>
      <c r="D47" s="103">
        <f t="shared" si="3"/>
        <v>7.0572968173303482E-4</v>
      </c>
      <c r="R47" s="86"/>
    </row>
    <row r="48" spans="1:18" x14ac:dyDescent="0.3">
      <c r="A48" s="162">
        <v>16</v>
      </c>
      <c r="B48" s="105" t="s">
        <v>22</v>
      </c>
      <c r="C48" s="108">
        <v>1879837</v>
      </c>
      <c r="D48" s="103">
        <f t="shared" si="3"/>
        <v>4.8276138456997575E-4</v>
      </c>
      <c r="R48" s="86"/>
    </row>
    <row r="49" spans="1:18" x14ac:dyDescent="0.3">
      <c r="A49" s="162">
        <v>17</v>
      </c>
      <c r="B49" s="105" t="s">
        <v>21</v>
      </c>
      <c r="C49" s="106">
        <v>663585</v>
      </c>
      <c r="D49" s="103">
        <f t="shared" si="3"/>
        <v>1.7041542079439194E-4</v>
      </c>
      <c r="R49" s="86"/>
    </row>
    <row r="50" spans="1:18" x14ac:dyDescent="0.3">
      <c r="A50" s="162">
        <v>18</v>
      </c>
      <c r="B50" s="105" t="s">
        <v>27</v>
      </c>
      <c r="C50" s="106">
        <v>47274</v>
      </c>
      <c r="D50" s="103">
        <f t="shared" si="3"/>
        <v>1.2140447120766871E-5</v>
      </c>
      <c r="R50" s="86"/>
    </row>
    <row r="51" spans="1:18" x14ac:dyDescent="0.3">
      <c r="A51" s="92"/>
      <c r="B51" s="109" t="s">
        <v>337</v>
      </c>
      <c r="C51" s="163">
        <f>SUM(C43:C50)+SUM(C31:C40)</f>
        <v>3893925778</v>
      </c>
      <c r="D51" s="164">
        <f t="shared" si="3"/>
        <v>1</v>
      </c>
    </row>
    <row r="52" spans="1:18" x14ac:dyDescent="0.3">
      <c r="A52" s="147"/>
      <c r="B52" s="147"/>
      <c r="C52" s="147"/>
      <c r="D52" s="147"/>
    </row>
  </sheetData>
  <mergeCells count="4">
    <mergeCell ref="C3:D3"/>
    <mergeCell ref="B15:C15"/>
    <mergeCell ref="C29:D29"/>
    <mergeCell ref="B41:C41"/>
  </mergeCells>
  <pageMargins left="0.7" right="0.7" top="0.75" bottom="0.75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zoomScaleNormal="100" workbookViewId="0">
      <selection activeCell="A35" sqref="A35"/>
    </sheetView>
  </sheetViews>
  <sheetFormatPr defaultColWidth="9.109375" defaultRowHeight="14.4" x14ac:dyDescent="0.3"/>
  <cols>
    <col min="1" max="1" width="28" style="84" customWidth="1"/>
    <col min="2" max="2" width="14.33203125" style="84" bestFit="1" customWidth="1"/>
    <col min="3" max="3" width="15.44140625" style="84" bestFit="1" customWidth="1"/>
    <col min="4" max="4" width="16.88671875" style="84" bestFit="1" customWidth="1"/>
    <col min="5" max="5" width="13.33203125" style="84" bestFit="1" customWidth="1"/>
    <col min="6" max="6" width="14.44140625" style="84" bestFit="1" customWidth="1"/>
    <col min="7" max="8" width="14.33203125" style="84" bestFit="1" customWidth="1"/>
    <col min="9" max="9" width="16.88671875" style="84" bestFit="1" customWidth="1"/>
    <col min="10" max="10" width="15.33203125" style="84" bestFit="1" customWidth="1"/>
    <col min="11" max="11" width="16.88671875" style="84" bestFit="1" customWidth="1"/>
    <col min="12" max="12" width="13.44140625" style="84" bestFit="1" customWidth="1"/>
    <col min="13" max="13" width="14.109375" style="84" bestFit="1" customWidth="1"/>
    <col min="14" max="14" width="15.33203125" style="84" bestFit="1" customWidth="1"/>
    <col min="15" max="15" width="14.33203125" style="84" bestFit="1" customWidth="1"/>
    <col min="16" max="16" width="15.33203125" style="84" bestFit="1" customWidth="1"/>
    <col min="17" max="17" width="14.33203125" style="84" bestFit="1" customWidth="1"/>
    <col min="18" max="18" width="9.109375" style="84" customWidth="1"/>
    <col min="19" max="19" width="11.6640625" style="84" customWidth="1"/>
    <col min="20" max="20" width="18" style="84" customWidth="1"/>
    <col min="21" max="21" width="11" style="84" bestFit="1" customWidth="1"/>
    <col min="22" max="16384" width="9.109375" style="84"/>
  </cols>
  <sheetData>
    <row r="1" spans="1:21" x14ac:dyDescent="0.3">
      <c r="A1" s="85"/>
    </row>
    <row r="2" spans="1:21" x14ac:dyDescent="0.3">
      <c r="A2" s="99" t="s">
        <v>338</v>
      </c>
      <c r="B2" s="110"/>
    </row>
    <row r="3" spans="1:21" x14ac:dyDescent="0.3">
      <c r="A3" s="85"/>
    </row>
    <row r="4" spans="1:21" s="112" customFormat="1" x14ac:dyDescent="0.3">
      <c r="A4" s="149" t="s">
        <v>339</v>
      </c>
      <c r="B4" s="105" t="s">
        <v>340</v>
      </c>
      <c r="C4" s="105" t="s">
        <v>341</v>
      </c>
      <c r="D4" s="105" t="s">
        <v>115</v>
      </c>
      <c r="E4" s="105" t="s">
        <v>342</v>
      </c>
      <c r="F4" s="105" t="s">
        <v>343</v>
      </c>
      <c r="G4" s="105" t="s">
        <v>344</v>
      </c>
      <c r="H4" s="105" t="s">
        <v>345</v>
      </c>
      <c r="I4" s="105" t="s">
        <v>346</v>
      </c>
      <c r="J4" s="105" t="s">
        <v>347</v>
      </c>
      <c r="K4" s="105" t="s">
        <v>348</v>
      </c>
      <c r="L4" s="105" t="s">
        <v>349</v>
      </c>
      <c r="M4" s="105" t="s">
        <v>350</v>
      </c>
      <c r="N4" s="105" t="s">
        <v>351</v>
      </c>
      <c r="O4" s="105" t="s">
        <v>352</v>
      </c>
      <c r="P4" s="105" t="s">
        <v>353</v>
      </c>
      <c r="Q4" s="105" t="s">
        <v>354</v>
      </c>
      <c r="R4" s="105" t="s">
        <v>355</v>
      </c>
      <c r="S4" s="105" t="s">
        <v>356</v>
      </c>
      <c r="T4" s="105" t="s">
        <v>357</v>
      </c>
      <c r="U4" s="87"/>
    </row>
    <row r="5" spans="1:21" s="112" customFormat="1" x14ac:dyDescent="0.3">
      <c r="A5" s="165" t="s">
        <v>510</v>
      </c>
      <c r="B5" s="106">
        <v>16015785.999999998</v>
      </c>
      <c r="C5" s="106">
        <v>220318689.00000003</v>
      </c>
      <c r="D5" s="106">
        <v>879060757</v>
      </c>
      <c r="E5" s="108">
        <v>2966432</v>
      </c>
      <c r="F5" s="106">
        <v>14554931.000000002</v>
      </c>
      <c r="G5" s="108">
        <v>4321897</v>
      </c>
      <c r="H5" s="106">
        <v>9254509</v>
      </c>
      <c r="I5" s="106">
        <v>342895731</v>
      </c>
      <c r="J5" s="106">
        <v>114286646</v>
      </c>
      <c r="K5" s="106">
        <v>2522206118</v>
      </c>
      <c r="L5" s="106">
        <v>3151046</v>
      </c>
      <c r="M5" s="106">
        <v>1531858.0000000002</v>
      </c>
      <c r="N5" s="106">
        <v>105193191</v>
      </c>
      <c r="O5" s="106">
        <v>27117579</v>
      </c>
      <c r="P5" s="106">
        <v>87434274</v>
      </c>
      <c r="Q5" s="106">
        <v>7709907</v>
      </c>
      <c r="R5" s="106">
        <v>61497.000000000007</v>
      </c>
      <c r="S5" s="106">
        <v>21987644</v>
      </c>
      <c r="T5" s="100">
        <f>SUM(B5:S5)</f>
        <v>4380068492</v>
      </c>
      <c r="U5" s="87"/>
    </row>
    <row r="6" spans="1:21" s="113" customFormat="1" x14ac:dyDescent="0.3">
      <c r="A6" s="165" t="s">
        <v>509</v>
      </c>
      <c r="B6" s="106">
        <v>14733650</v>
      </c>
      <c r="C6" s="106">
        <v>202420999</v>
      </c>
      <c r="D6" s="106">
        <v>790581728</v>
      </c>
      <c r="E6" s="108">
        <v>2748059</v>
      </c>
      <c r="F6" s="106">
        <v>10435133</v>
      </c>
      <c r="G6" s="108">
        <v>4522779</v>
      </c>
      <c r="H6" s="106">
        <v>8074695</v>
      </c>
      <c r="I6" s="106">
        <v>311552735</v>
      </c>
      <c r="J6" s="106">
        <v>113623214</v>
      </c>
      <c r="K6" s="106">
        <v>2223378376</v>
      </c>
      <c r="L6" s="106">
        <v>663585</v>
      </c>
      <c r="M6" s="106">
        <v>1879837</v>
      </c>
      <c r="N6" s="106">
        <v>98833417</v>
      </c>
      <c r="O6" s="106">
        <v>18592551</v>
      </c>
      <c r="P6" s="106">
        <v>66139723</v>
      </c>
      <c r="Q6" s="106">
        <v>5532929</v>
      </c>
      <c r="R6" s="106">
        <v>47274</v>
      </c>
      <c r="S6" s="106">
        <v>20165094</v>
      </c>
      <c r="T6" s="100">
        <f>SUM(B6:S6)</f>
        <v>3893925778</v>
      </c>
    </row>
    <row r="7" spans="1:21" s="114" customFormat="1" ht="28.8" x14ac:dyDescent="0.3">
      <c r="A7" s="205" t="s">
        <v>505</v>
      </c>
      <c r="B7" s="206">
        <f t="shared" ref="B7:T7" si="0">B5-B6</f>
        <v>1282135.9999999981</v>
      </c>
      <c r="C7" s="206">
        <f t="shared" si="0"/>
        <v>17897690.00000003</v>
      </c>
      <c r="D7" s="206">
        <f t="shared" si="0"/>
        <v>88479029</v>
      </c>
      <c r="E7" s="206">
        <f t="shared" si="0"/>
        <v>218373</v>
      </c>
      <c r="F7" s="206">
        <f t="shared" si="0"/>
        <v>4119798.0000000019</v>
      </c>
      <c r="G7" s="206">
        <f t="shared" si="0"/>
        <v>-200882</v>
      </c>
      <c r="H7" s="206">
        <f t="shared" si="0"/>
        <v>1179814</v>
      </c>
      <c r="I7" s="206">
        <f t="shared" si="0"/>
        <v>31342996</v>
      </c>
      <c r="J7" s="206">
        <f t="shared" si="0"/>
        <v>663432</v>
      </c>
      <c r="K7" s="206">
        <f t="shared" si="0"/>
        <v>298827742</v>
      </c>
      <c r="L7" s="206">
        <f t="shared" si="0"/>
        <v>2487461</v>
      </c>
      <c r="M7" s="206">
        <f t="shared" si="0"/>
        <v>-347978.99999999977</v>
      </c>
      <c r="N7" s="206">
        <f t="shared" si="0"/>
        <v>6359774</v>
      </c>
      <c r="O7" s="206">
        <f t="shared" si="0"/>
        <v>8525028</v>
      </c>
      <c r="P7" s="206">
        <f t="shared" si="0"/>
        <v>21294551</v>
      </c>
      <c r="Q7" s="206">
        <f t="shared" si="0"/>
        <v>2176978</v>
      </c>
      <c r="R7" s="206">
        <f t="shared" si="0"/>
        <v>14223.000000000007</v>
      </c>
      <c r="S7" s="206">
        <f t="shared" si="0"/>
        <v>1822550</v>
      </c>
      <c r="T7" s="206">
        <f t="shared" si="0"/>
        <v>486142714</v>
      </c>
      <c r="U7" s="269"/>
    </row>
    <row r="8" spans="1:21" s="116" customFormat="1" x14ac:dyDescent="0.3">
      <c r="A8" s="103" t="s">
        <v>358</v>
      </c>
      <c r="B8" s="177">
        <f t="shared" ref="B8:T8" si="1">B7/B6</f>
        <v>8.7020935070399943E-2</v>
      </c>
      <c r="C8" s="177">
        <f t="shared" si="1"/>
        <v>8.8418148751454539E-2</v>
      </c>
      <c r="D8" s="177">
        <f t="shared" si="1"/>
        <v>0.11191635964548879</v>
      </c>
      <c r="E8" s="177">
        <f t="shared" si="1"/>
        <v>7.9464451090751689E-2</v>
      </c>
      <c r="F8" s="177">
        <f t="shared" si="1"/>
        <v>0.394800717920893</v>
      </c>
      <c r="G8" s="177">
        <f t="shared" si="1"/>
        <v>-4.4415612613395439E-2</v>
      </c>
      <c r="H8" s="177">
        <f t="shared" si="1"/>
        <v>0.14611251570492756</v>
      </c>
      <c r="I8" s="177">
        <f t="shared" si="1"/>
        <v>0.10060253844345164</v>
      </c>
      <c r="J8" s="177">
        <f t="shared" si="1"/>
        <v>5.8388772561916791E-3</v>
      </c>
      <c r="K8" s="177">
        <f t="shared" si="1"/>
        <v>0.13440255838846929</v>
      </c>
      <c r="L8" s="177">
        <f t="shared" si="1"/>
        <v>3.748519029212535</v>
      </c>
      <c r="M8" s="177">
        <f t="shared" si="1"/>
        <v>-0.18511126230625302</v>
      </c>
      <c r="N8" s="177">
        <f t="shared" si="1"/>
        <v>6.4348417701676749E-2</v>
      </c>
      <c r="O8" s="177">
        <f t="shared" si="1"/>
        <v>0.4585184679606365</v>
      </c>
      <c r="P8" s="177">
        <f t="shared" si="1"/>
        <v>0.32196311133628425</v>
      </c>
      <c r="Q8" s="177">
        <f t="shared" si="1"/>
        <v>0.3934585099501548</v>
      </c>
      <c r="R8" s="177">
        <f t="shared" si="1"/>
        <v>0.30086305368701627</v>
      </c>
      <c r="S8" s="177">
        <f t="shared" si="1"/>
        <v>9.0381428422798324E-2</v>
      </c>
      <c r="T8" s="177">
        <f t="shared" si="1"/>
        <v>0.12484642535988266</v>
      </c>
      <c r="U8" s="115"/>
    </row>
    <row r="9" spans="1:21" s="117" customFormat="1" x14ac:dyDescent="0.3">
      <c r="A9" s="115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</row>
    <row r="10" spans="1:21" s="86" customFormat="1" x14ac:dyDescent="0.3"/>
    <row r="11" spans="1:21" s="86" customFormat="1" x14ac:dyDescent="0.3"/>
    <row r="12" spans="1:21" x14ac:dyDescent="0.3">
      <c r="L12" s="270"/>
    </row>
    <row r="13" spans="1:21" x14ac:dyDescent="0.3">
      <c r="L13" s="91"/>
    </row>
    <row r="17" spans="2:20" x14ac:dyDescent="0.3">
      <c r="R17" s="271"/>
    </row>
    <row r="18" spans="2:20" x14ac:dyDescent="0.3">
      <c r="R18" s="271"/>
    </row>
    <row r="19" spans="2:20" x14ac:dyDescent="0.3">
      <c r="R19" s="271"/>
    </row>
    <row r="30" spans="2:20" x14ac:dyDescent="0.3"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spans="2:20" s="86" customFormat="1" x14ac:dyDescent="0.3"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</row>
  </sheetData>
  <pageMargins left="0.7" right="0.7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zoomScaleNormal="100" workbookViewId="0">
      <selection activeCell="P33" sqref="P33"/>
    </sheetView>
  </sheetViews>
  <sheetFormatPr defaultColWidth="9.109375" defaultRowHeight="14.4" x14ac:dyDescent="0.3"/>
  <cols>
    <col min="1" max="1" width="19.109375" style="84" customWidth="1"/>
    <col min="2" max="2" width="14.6640625" style="84" bestFit="1" customWidth="1"/>
    <col min="3" max="3" width="15.88671875" style="84" customWidth="1"/>
    <col min="4" max="4" width="13.6640625" style="84" customWidth="1"/>
    <col min="5" max="5" width="13.33203125" style="84" customWidth="1"/>
    <col min="6" max="7" width="9.5546875" style="84" bestFit="1" customWidth="1"/>
    <col min="8" max="8" width="12" style="84" customWidth="1"/>
    <col min="9" max="9" width="22" style="84" customWidth="1"/>
    <col min="10" max="11" width="9.109375" style="84"/>
    <col min="12" max="12" width="11.109375" style="84" customWidth="1"/>
    <col min="13" max="13" width="12.33203125" style="84" customWidth="1"/>
    <col min="14" max="14" width="10.109375" style="84" bestFit="1" customWidth="1"/>
    <col min="15" max="15" width="12.5546875" style="84" bestFit="1" customWidth="1"/>
    <col min="16" max="16" width="9.5546875" style="84" bestFit="1" customWidth="1"/>
    <col min="17" max="17" width="15.33203125" style="84" bestFit="1" customWidth="1"/>
    <col min="18" max="18" width="10.5546875" style="84" bestFit="1" customWidth="1"/>
    <col min="19" max="21" width="9.33203125" style="84" bestFit="1" customWidth="1"/>
    <col min="22" max="22" width="15.33203125" style="84" bestFit="1" customWidth="1"/>
    <col min="23" max="16384" width="9.109375" style="84"/>
  </cols>
  <sheetData>
    <row r="1" spans="1:22" s="85" customFormat="1" x14ac:dyDescent="0.3">
      <c r="A1" s="99" t="s">
        <v>359</v>
      </c>
      <c r="O1" s="90"/>
    </row>
    <row r="2" spans="1:22" x14ac:dyDescent="0.3">
      <c r="O2" s="118"/>
      <c r="P2" s="94"/>
      <c r="Q2" s="94"/>
      <c r="R2" s="94"/>
      <c r="S2" s="94"/>
      <c r="T2" s="94"/>
      <c r="U2" s="94"/>
      <c r="V2" s="94"/>
    </row>
    <row r="3" spans="1:22" s="85" customFormat="1" x14ac:dyDescent="0.3">
      <c r="A3" s="168"/>
      <c r="B3" s="105" t="s">
        <v>29</v>
      </c>
      <c r="C3" s="105" t="s">
        <v>30</v>
      </c>
      <c r="D3" s="105" t="s">
        <v>31</v>
      </c>
      <c r="E3" s="105" t="s">
        <v>32</v>
      </c>
      <c r="F3" s="105" t="s">
        <v>33</v>
      </c>
      <c r="G3" s="105" t="s">
        <v>34</v>
      </c>
      <c r="H3" s="105" t="s">
        <v>35</v>
      </c>
      <c r="I3" s="104" t="s">
        <v>360</v>
      </c>
    </row>
    <row r="4" spans="1:22" x14ac:dyDescent="0.3">
      <c r="A4" s="165" t="s">
        <v>510</v>
      </c>
      <c r="B4" s="207">
        <v>109287852</v>
      </c>
      <c r="C4" s="207">
        <v>15921.000000000002</v>
      </c>
      <c r="D4" s="207">
        <v>87171891</v>
      </c>
      <c r="E4" s="207">
        <v>0</v>
      </c>
      <c r="F4" s="166">
        <v>0</v>
      </c>
      <c r="G4" s="166">
        <v>0</v>
      </c>
      <c r="H4" s="166">
        <v>0</v>
      </c>
      <c r="I4" s="167">
        <f>SUM(B4:H4)</f>
        <v>196475664</v>
      </c>
    </row>
    <row r="5" spans="1:22" x14ac:dyDescent="0.3">
      <c r="A5" s="165" t="s">
        <v>509</v>
      </c>
      <c r="B5" s="106">
        <v>102651563.99999999</v>
      </c>
      <c r="C5" s="106">
        <v>2655</v>
      </c>
      <c r="D5" s="106">
        <v>71269496</v>
      </c>
      <c r="E5" s="106">
        <v>5807</v>
      </c>
      <c r="F5" s="166"/>
      <c r="G5" s="166"/>
      <c r="H5" s="166"/>
      <c r="I5" s="167">
        <f>SUM(B5:H5)</f>
        <v>173929522</v>
      </c>
    </row>
    <row r="6" spans="1:22" s="147" customFormat="1" x14ac:dyDescent="0.3">
      <c r="A6" s="168" t="s">
        <v>361</v>
      </c>
      <c r="B6" s="103">
        <f>(B4-B5)/B5</f>
        <v>6.4648678903713688E-2</v>
      </c>
      <c r="C6" s="103">
        <f>(C4-C5)/C5</f>
        <v>4.9966101694915261</v>
      </c>
      <c r="D6" s="103">
        <f>(D4-D5)/D5</f>
        <v>0.22313045401639994</v>
      </c>
      <c r="E6" s="103">
        <f>(E4-E5)/E5</f>
        <v>-1</v>
      </c>
      <c r="F6" s="208">
        <v>0</v>
      </c>
      <c r="G6" s="208">
        <v>0</v>
      </c>
      <c r="H6" s="208">
        <v>0</v>
      </c>
      <c r="I6" s="103">
        <f>(I4-I5)/I5</f>
        <v>0.12962803404933176</v>
      </c>
    </row>
    <row r="7" spans="1:22" x14ac:dyDescent="0.3">
      <c r="A7" s="168" t="s">
        <v>537</v>
      </c>
      <c r="B7" s="103">
        <f t="shared" ref="B7:H8" si="0">B4/$I$4</f>
        <v>0.55624116379115529</v>
      </c>
      <c r="C7" s="103">
        <f t="shared" si="0"/>
        <v>8.1032936476041129E-5</v>
      </c>
      <c r="D7" s="103">
        <f t="shared" si="0"/>
        <v>0.44367780327236861</v>
      </c>
      <c r="E7" s="103">
        <f t="shared" si="0"/>
        <v>0</v>
      </c>
      <c r="F7" s="208">
        <f t="shared" si="0"/>
        <v>0</v>
      </c>
      <c r="G7" s="208">
        <f t="shared" si="0"/>
        <v>0</v>
      </c>
      <c r="H7" s="208">
        <f t="shared" si="0"/>
        <v>0</v>
      </c>
      <c r="I7" s="210" t="s">
        <v>36</v>
      </c>
    </row>
    <row r="8" spans="1:22" x14ac:dyDescent="0.3">
      <c r="A8" s="168" t="s">
        <v>538</v>
      </c>
      <c r="B8" s="103">
        <f t="shared" ref="B8:G8" si="1">B5/$I$5</f>
        <v>0.59019057155805899</v>
      </c>
      <c r="C8" s="103">
        <f t="shared" si="1"/>
        <v>1.5264803636958193E-5</v>
      </c>
      <c r="D8" s="103">
        <f t="shared" si="1"/>
        <v>0.40976077655178056</v>
      </c>
      <c r="E8" s="103">
        <f t="shared" si="1"/>
        <v>3.3387086523471273E-5</v>
      </c>
      <c r="F8" s="208">
        <f t="shared" si="1"/>
        <v>0</v>
      </c>
      <c r="G8" s="208">
        <f t="shared" si="1"/>
        <v>0</v>
      </c>
      <c r="H8" s="208">
        <f t="shared" si="0"/>
        <v>0</v>
      </c>
      <c r="I8" s="210" t="s">
        <v>36</v>
      </c>
      <c r="N8" s="88"/>
    </row>
    <row r="9" spans="1:22" x14ac:dyDescent="0.3">
      <c r="A9" s="85"/>
      <c r="B9" s="86"/>
      <c r="C9" s="86"/>
      <c r="D9" s="86"/>
      <c r="E9" s="86"/>
      <c r="F9" s="86"/>
      <c r="G9" s="86"/>
      <c r="H9" s="86"/>
    </row>
    <row r="10" spans="1:22" x14ac:dyDescent="0.3">
      <c r="B10" s="86"/>
      <c r="C10" s="86"/>
      <c r="D10" s="86"/>
      <c r="E10" s="86"/>
      <c r="F10" s="86"/>
      <c r="G10" s="86"/>
      <c r="H10" s="86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1:22" x14ac:dyDescent="0.3">
      <c r="A11" s="119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spans="1:22" x14ac:dyDescent="0.3"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1:22" x14ac:dyDescent="0.3">
      <c r="I13" s="88"/>
      <c r="J13" s="88"/>
      <c r="K13" s="120"/>
      <c r="L13" s="120"/>
      <c r="M13" s="120"/>
      <c r="N13" s="88"/>
      <c r="O13" s="88"/>
      <c r="P13" s="88"/>
      <c r="Q13" s="88"/>
      <c r="R13" s="88"/>
    </row>
    <row r="14" spans="1:22" x14ac:dyDescent="0.3">
      <c r="I14" s="88"/>
      <c r="J14" s="88"/>
      <c r="K14" s="121"/>
      <c r="L14" s="122"/>
      <c r="M14" s="121"/>
      <c r="N14" s="88"/>
      <c r="O14" s="88"/>
      <c r="P14" s="88"/>
      <c r="Q14" s="88"/>
      <c r="R14" s="88"/>
    </row>
    <row r="15" spans="1:22" x14ac:dyDescent="0.3"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spans="1:22" x14ac:dyDescent="0.3"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 x14ac:dyDescent="0.3"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30" spans="1:18" x14ac:dyDescent="0.3">
      <c r="A30" s="119"/>
    </row>
  </sheetData>
  <pageMargins left="0.7" right="0.7" top="0.75" bottom="0.75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zoomScaleNormal="100" workbookViewId="0">
      <selection activeCell="D35" sqref="D35"/>
    </sheetView>
  </sheetViews>
  <sheetFormatPr defaultColWidth="9.109375" defaultRowHeight="14.4" x14ac:dyDescent="0.3"/>
  <cols>
    <col min="1" max="1" width="9.109375" style="85"/>
    <col min="2" max="2" width="24.44140625" style="84" customWidth="1"/>
    <col min="3" max="3" width="24.6640625" style="84" customWidth="1"/>
    <col min="4" max="4" width="40.44140625" style="84" customWidth="1"/>
    <col min="5" max="5" width="11.5546875" style="84" bestFit="1" customWidth="1"/>
    <col min="6" max="6" width="13.6640625" style="84" bestFit="1" customWidth="1"/>
    <col min="7" max="9" width="11.5546875" style="84" bestFit="1" customWidth="1"/>
    <col min="10" max="10" width="11.109375" style="84" bestFit="1" customWidth="1"/>
    <col min="11" max="11" width="10.5546875" style="84" bestFit="1" customWidth="1"/>
    <col min="12" max="12" width="11.109375" style="84" bestFit="1" customWidth="1"/>
    <col min="13" max="15" width="10.5546875" style="84" bestFit="1" customWidth="1"/>
    <col min="16" max="16" width="17.44140625" style="84" bestFit="1" customWidth="1"/>
    <col min="17" max="17" width="11" style="84" bestFit="1" customWidth="1"/>
    <col min="18" max="18" width="9.109375" style="84" bestFit="1" customWidth="1"/>
    <col min="19" max="19" width="9" style="84" bestFit="1" customWidth="1"/>
    <col min="20" max="20" width="10.109375" style="84" bestFit="1" customWidth="1"/>
    <col min="21" max="21" width="18.6640625" style="84" customWidth="1"/>
    <col min="22" max="16384" width="9.109375" style="84"/>
  </cols>
  <sheetData>
    <row r="1" spans="1:21" s="85" customFormat="1" x14ac:dyDescent="0.3">
      <c r="B1" s="99" t="s">
        <v>362</v>
      </c>
    </row>
    <row r="2" spans="1:21" s="85" customFormat="1" ht="15.75" customHeight="1" x14ac:dyDescent="0.3"/>
    <row r="3" spans="1:21" s="85" customFormat="1" x14ac:dyDescent="0.3">
      <c r="B3" s="96"/>
      <c r="C3" s="96"/>
      <c r="D3" s="96"/>
      <c r="E3" s="96"/>
      <c r="F3" s="96"/>
      <c r="G3" s="96"/>
      <c r="H3" s="96"/>
      <c r="I3" s="96"/>
      <c r="J3" s="123"/>
      <c r="K3" s="96"/>
      <c r="L3" s="96"/>
      <c r="M3" s="96"/>
      <c r="N3" s="96"/>
      <c r="O3" s="96"/>
      <c r="P3" s="96"/>
      <c r="Q3" s="96"/>
      <c r="R3" s="96"/>
      <c r="S3" s="96"/>
      <c r="T3" s="96"/>
      <c r="U3" s="124"/>
    </row>
    <row r="4" spans="1:21" s="85" customFormat="1" x14ac:dyDescent="0.3">
      <c r="A4" s="92"/>
      <c r="B4" s="92"/>
      <c r="C4" s="291" t="s">
        <v>510</v>
      </c>
      <c r="D4" s="291"/>
      <c r="F4" s="87"/>
    </row>
    <row r="5" spans="1:21" s="85" customFormat="1" x14ac:dyDescent="0.3">
      <c r="A5" s="168" t="s">
        <v>363</v>
      </c>
      <c r="B5" s="168" t="s">
        <v>55</v>
      </c>
      <c r="C5" s="168" t="s">
        <v>364</v>
      </c>
      <c r="D5" s="169" t="s">
        <v>365</v>
      </c>
      <c r="F5" s="87"/>
      <c r="N5" s="125"/>
      <c r="O5" s="126"/>
      <c r="P5" s="84"/>
    </row>
    <row r="6" spans="1:21" x14ac:dyDescent="0.3">
      <c r="A6" s="168">
        <v>1</v>
      </c>
      <c r="B6" s="105" t="s">
        <v>20</v>
      </c>
      <c r="C6" s="106">
        <v>237494002.99999997</v>
      </c>
      <c r="D6" s="103">
        <f>C6/$C$26</f>
        <v>0.40491599491864816</v>
      </c>
      <c r="F6" s="127"/>
      <c r="L6" s="128"/>
      <c r="M6" s="88"/>
      <c r="N6" s="129"/>
    </row>
    <row r="7" spans="1:21" x14ac:dyDescent="0.3">
      <c r="A7" s="168">
        <v>2</v>
      </c>
      <c r="B7" s="105" t="s">
        <v>13</v>
      </c>
      <c r="C7" s="106">
        <v>146921956</v>
      </c>
      <c r="D7" s="103">
        <f t="shared" ref="D7:D15" si="0">C7/$C$26</f>
        <v>0.25049495666269039</v>
      </c>
      <c r="F7" s="127"/>
      <c r="L7" s="95"/>
      <c r="M7" s="170"/>
      <c r="N7" s="129"/>
    </row>
    <row r="8" spans="1:21" x14ac:dyDescent="0.3">
      <c r="A8" s="168">
        <v>3</v>
      </c>
      <c r="B8" s="105" t="s">
        <v>18</v>
      </c>
      <c r="C8" s="108">
        <v>82754664</v>
      </c>
      <c r="D8" s="103">
        <f t="shared" si="0"/>
        <v>0.14109277154134472</v>
      </c>
      <c r="F8" s="127"/>
      <c r="L8" s="95"/>
      <c r="M8" s="170"/>
      <c r="N8" s="129"/>
    </row>
    <row r="9" spans="1:21" x14ac:dyDescent="0.3">
      <c r="A9" s="168">
        <v>4</v>
      </c>
      <c r="B9" s="105" t="s">
        <v>12</v>
      </c>
      <c r="C9" s="106">
        <v>29061253</v>
      </c>
      <c r="D9" s="103">
        <f t="shared" si="0"/>
        <v>4.9548056049556546E-2</v>
      </c>
      <c r="F9" s="127"/>
      <c r="L9" s="95"/>
      <c r="M9" s="170"/>
      <c r="N9" s="129"/>
    </row>
    <row r="10" spans="1:21" x14ac:dyDescent="0.3">
      <c r="A10" s="168">
        <v>5</v>
      </c>
      <c r="B10" s="105" t="s">
        <v>23</v>
      </c>
      <c r="C10" s="106">
        <v>27383200</v>
      </c>
      <c r="D10" s="103">
        <f t="shared" si="0"/>
        <v>4.6687055386642029E-2</v>
      </c>
      <c r="F10" s="127"/>
      <c r="L10" s="95"/>
      <c r="M10" s="170"/>
      <c r="N10" s="129"/>
    </row>
    <row r="11" spans="1:21" x14ac:dyDescent="0.3">
      <c r="A11" s="168">
        <v>6</v>
      </c>
      <c r="B11" s="105" t="s">
        <v>19</v>
      </c>
      <c r="C11" s="106">
        <v>20926492</v>
      </c>
      <c r="D11" s="103">
        <f t="shared" si="0"/>
        <v>3.5678674919371052E-2</v>
      </c>
      <c r="F11" s="127"/>
      <c r="L11" s="95"/>
      <c r="M11" s="170"/>
      <c r="N11" s="129"/>
    </row>
    <row r="12" spans="1:21" x14ac:dyDescent="0.3">
      <c r="A12" s="168">
        <v>7</v>
      </c>
      <c r="B12" s="105" t="s">
        <v>25</v>
      </c>
      <c r="C12" s="106">
        <v>12912096</v>
      </c>
      <c r="D12" s="103">
        <f t="shared" si="0"/>
        <v>2.2014510397237685E-2</v>
      </c>
      <c r="F12" s="127"/>
      <c r="L12" s="95"/>
      <c r="M12" s="170"/>
      <c r="N12" s="129"/>
    </row>
    <row r="13" spans="1:21" x14ac:dyDescent="0.3">
      <c r="A13" s="168">
        <v>8</v>
      </c>
      <c r="B13" s="105" t="s">
        <v>28</v>
      </c>
      <c r="C13" s="106">
        <v>8469768</v>
      </c>
      <c r="D13" s="103">
        <f t="shared" si="0"/>
        <v>1.4440552153437446E-2</v>
      </c>
      <c r="F13" s="130"/>
      <c r="L13" s="95"/>
      <c r="M13" s="170"/>
      <c r="N13" s="129"/>
    </row>
    <row r="14" spans="1:21" x14ac:dyDescent="0.3">
      <c r="A14" s="168">
        <v>9</v>
      </c>
      <c r="B14" s="105" t="s">
        <v>11</v>
      </c>
      <c r="C14" s="106">
        <v>6711765.9999999991</v>
      </c>
      <c r="D14" s="103">
        <f t="shared" si="0"/>
        <v>1.1443242242841625E-2</v>
      </c>
      <c r="F14" s="127"/>
      <c r="L14" s="95"/>
      <c r="M14" s="170"/>
      <c r="N14" s="129"/>
    </row>
    <row r="15" spans="1:21" x14ac:dyDescent="0.3">
      <c r="A15" s="168">
        <v>10</v>
      </c>
      <c r="B15" s="105" t="s">
        <v>15</v>
      </c>
      <c r="C15" s="106">
        <v>5129617</v>
      </c>
      <c r="D15" s="103">
        <f t="shared" si="0"/>
        <v>8.7457533447975588E-3</v>
      </c>
      <c r="F15" s="127"/>
      <c r="L15" s="95"/>
      <c r="M15" s="170"/>
      <c r="N15" s="129"/>
    </row>
    <row r="16" spans="1:21" x14ac:dyDescent="0.3">
      <c r="A16" s="92"/>
      <c r="B16" s="293" t="s">
        <v>336</v>
      </c>
      <c r="C16" s="293"/>
      <c r="D16" s="131">
        <f>SUM(D6:D15)</f>
        <v>0.98506156761656716</v>
      </c>
      <c r="F16" s="88"/>
      <c r="L16" s="95"/>
      <c r="M16" s="170"/>
      <c r="N16" s="129"/>
    </row>
    <row r="17" spans="1:16" x14ac:dyDescent="0.3">
      <c r="A17" s="92"/>
      <c r="B17" s="261" t="s">
        <v>57</v>
      </c>
      <c r="C17" s="261"/>
      <c r="D17" s="131">
        <f>SUM(D18:D25)</f>
        <v>1.4938432383432742E-2</v>
      </c>
      <c r="F17" s="88"/>
      <c r="L17" s="95"/>
      <c r="M17" s="95"/>
      <c r="N17" s="129"/>
    </row>
    <row r="18" spans="1:16" x14ac:dyDescent="0.3">
      <c r="A18" s="168">
        <v>11</v>
      </c>
      <c r="B18" s="105" t="s">
        <v>24</v>
      </c>
      <c r="C18" s="106">
        <v>2948823</v>
      </c>
      <c r="D18" s="103">
        <f t="shared" ref="D18:D26" si="1">C18/$C$26</f>
        <v>5.0276031554531211E-3</v>
      </c>
      <c r="F18" s="127"/>
      <c r="L18" s="95"/>
      <c r="M18" s="171"/>
      <c r="N18" s="129"/>
    </row>
    <row r="19" spans="1:16" x14ac:dyDescent="0.3">
      <c r="A19" s="168">
        <v>12</v>
      </c>
      <c r="B19" s="105" t="s">
        <v>17</v>
      </c>
      <c r="C19" s="106">
        <v>1809397.0000000002</v>
      </c>
      <c r="D19" s="103">
        <f t="shared" si="1"/>
        <v>3.0849359444996907E-3</v>
      </c>
      <c r="F19" s="127"/>
      <c r="L19" s="95"/>
      <c r="M19" s="170"/>
      <c r="N19" s="129"/>
    </row>
    <row r="20" spans="1:16" x14ac:dyDescent="0.3">
      <c r="A20" s="168">
        <v>13</v>
      </c>
      <c r="B20" s="105" t="s">
        <v>26</v>
      </c>
      <c r="C20" s="106">
        <v>1689324.9999999998</v>
      </c>
      <c r="D20" s="103">
        <f t="shared" si="1"/>
        <v>2.8802188875310056E-3</v>
      </c>
      <c r="F20" s="127"/>
      <c r="L20" s="95"/>
      <c r="M20" s="170"/>
      <c r="N20" s="129"/>
    </row>
    <row r="21" spans="1:16" x14ac:dyDescent="0.3">
      <c r="A21" s="168">
        <v>14</v>
      </c>
      <c r="B21" s="105" t="s">
        <v>16</v>
      </c>
      <c r="C21" s="108">
        <v>848196</v>
      </c>
      <c r="D21" s="103">
        <f t="shared" si="1"/>
        <v>1.4461338934356914E-3</v>
      </c>
      <c r="F21" s="127"/>
      <c r="L21" s="95"/>
      <c r="M21" s="170"/>
      <c r="N21" s="129"/>
    </row>
    <row r="22" spans="1:16" x14ac:dyDescent="0.3">
      <c r="A22" s="168">
        <v>15</v>
      </c>
      <c r="B22" s="105" t="s">
        <v>22</v>
      </c>
      <c r="C22" s="106">
        <v>561907</v>
      </c>
      <c r="D22" s="103">
        <f t="shared" si="1"/>
        <v>9.5802474623644647E-4</v>
      </c>
      <c r="F22" s="127"/>
      <c r="L22" s="95"/>
      <c r="M22" s="170"/>
      <c r="N22" s="129"/>
    </row>
    <row r="23" spans="1:16" x14ac:dyDescent="0.3">
      <c r="A23" s="168">
        <v>16</v>
      </c>
      <c r="B23" s="105" t="s">
        <v>21</v>
      </c>
      <c r="C23" s="108">
        <v>500662</v>
      </c>
      <c r="D23" s="103">
        <f t="shared" si="1"/>
        <v>8.5360493017569059E-4</v>
      </c>
      <c r="F23" s="127"/>
      <c r="L23" s="95"/>
      <c r="M23" s="170"/>
      <c r="N23" s="129"/>
    </row>
    <row r="24" spans="1:16" x14ac:dyDescent="0.3">
      <c r="A24" s="168">
        <v>17</v>
      </c>
      <c r="B24" s="105" t="s">
        <v>14</v>
      </c>
      <c r="C24" s="106">
        <v>400765</v>
      </c>
      <c r="D24" s="103">
        <f t="shared" si="1"/>
        <v>6.8328528995981446E-4</v>
      </c>
      <c r="F24" s="127"/>
      <c r="L24" s="95"/>
      <c r="M24" s="170"/>
      <c r="N24" s="129"/>
      <c r="O24" s="132"/>
      <c r="P24" s="94"/>
    </row>
    <row r="25" spans="1:16" x14ac:dyDescent="0.3">
      <c r="A25" s="168">
        <v>18</v>
      </c>
      <c r="B25" s="105" t="s">
        <v>27</v>
      </c>
      <c r="C25" s="106">
        <v>2713</v>
      </c>
      <c r="D25" s="103">
        <f t="shared" si="1"/>
        <v>4.6255361412822396E-6</v>
      </c>
      <c r="F25" s="127"/>
      <c r="L25" s="95"/>
      <c r="M25" s="170"/>
      <c r="N25" s="129"/>
      <c r="O25" s="126"/>
      <c r="P25" s="94"/>
    </row>
    <row r="26" spans="1:16" x14ac:dyDescent="0.3">
      <c r="A26" s="168"/>
      <c r="B26" s="133" t="s">
        <v>539</v>
      </c>
      <c r="C26" s="134">
        <f>SUM(C6:C15)+SUM(C18:C25)</f>
        <v>586526603</v>
      </c>
      <c r="D26" s="107">
        <f t="shared" si="1"/>
        <v>1</v>
      </c>
      <c r="F26" s="88"/>
      <c r="L26" s="95"/>
      <c r="M26" s="170"/>
      <c r="N26" s="89"/>
      <c r="O26" s="135"/>
      <c r="P26" s="94"/>
    </row>
    <row r="27" spans="1:16" x14ac:dyDescent="0.3">
      <c r="F27" s="136"/>
      <c r="L27" s="95"/>
      <c r="M27" s="137"/>
      <c r="N27" s="89"/>
    </row>
    <row r="28" spans="1:16" x14ac:dyDescent="0.3">
      <c r="F28" s="136"/>
      <c r="L28" s="95"/>
      <c r="M28" s="137"/>
    </row>
    <row r="29" spans="1:16" x14ac:dyDescent="0.3">
      <c r="F29" s="88"/>
    </row>
    <row r="30" spans="1:16" s="85" customFormat="1" ht="19.5" customHeight="1" x14ac:dyDescent="0.3">
      <c r="A30" s="92"/>
      <c r="B30" s="92"/>
      <c r="C30" s="291" t="s">
        <v>509</v>
      </c>
      <c r="D30" s="291"/>
    </row>
    <row r="31" spans="1:16" s="85" customFormat="1" x14ac:dyDescent="0.3">
      <c r="A31" s="168" t="s">
        <v>363</v>
      </c>
      <c r="B31" s="168" t="s">
        <v>55</v>
      </c>
      <c r="C31" s="168" t="s">
        <v>364</v>
      </c>
      <c r="D31" s="169" t="s">
        <v>365</v>
      </c>
    </row>
    <row r="32" spans="1:16" x14ac:dyDescent="0.3">
      <c r="A32" s="168">
        <v>1</v>
      </c>
      <c r="B32" s="105" t="s">
        <v>20</v>
      </c>
      <c r="C32" s="106">
        <v>151061647</v>
      </c>
      <c r="D32" s="103">
        <f>C32/$C$52</f>
        <v>0.32906893528229592</v>
      </c>
    </row>
    <row r="33" spans="1:9" x14ac:dyDescent="0.3">
      <c r="A33" s="168">
        <v>2</v>
      </c>
      <c r="B33" s="105" t="s">
        <v>13</v>
      </c>
      <c r="C33" s="106">
        <v>123929337</v>
      </c>
      <c r="D33" s="103">
        <f t="shared" ref="D33:D41" si="2">C33/$C$52</f>
        <v>0.26996458589406774</v>
      </c>
    </row>
    <row r="34" spans="1:9" x14ac:dyDescent="0.3">
      <c r="A34" s="168">
        <v>3</v>
      </c>
      <c r="B34" s="105" t="s">
        <v>18</v>
      </c>
      <c r="C34" s="138">
        <v>77040985</v>
      </c>
      <c r="D34" s="103">
        <f t="shared" si="2"/>
        <v>0.16782416589863694</v>
      </c>
    </row>
    <row r="35" spans="1:9" x14ac:dyDescent="0.3">
      <c r="A35" s="168">
        <v>4</v>
      </c>
      <c r="B35" s="105" t="s">
        <v>12</v>
      </c>
      <c r="C35" s="106">
        <v>25021571</v>
      </c>
      <c r="D35" s="103">
        <f t="shared" si="2"/>
        <v>5.4506368039667755E-2</v>
      </c>
    </row>
    <row r="36" spans="1:9" x14ac:dyDescent="0.3">
      <c r="A36" s="168">
        <v>5</v>
      </c>
      <c r="B36" s="105" t="s">
        <v>23</v>
      </c>
      <c r="C36" s="106">
        <v>22955421</v>
      </c>
      <c r="D36" s="103">
        <f t="shared" si="2"/>
        <v>5.0005518259885362E-2</v>
      </c>
    </row>
    <row r="37" spans="1:9" x14ac:dyDescent="0.3">
      <c r="A37" s="168">
        <v>6</v>
      </c>
      <c r="B37" s="105" t="s">
        <v>19</v>
      </c>
      <c r="C37" s="106">
        <v>20232847</v>
      </c>
      <c r="D37" s="103">
        <f t="shared" si="2"/>
        <v>4.4074730762200649E-2</v>
      </c>
    </row>
    <row r="38" spans="1:9" x14ac:dyDescent="0.3">
      <c r="A38" s="168">
        <v>7</v>
      </c>
      <c r="B38" s="105" t="s">
        <v>25</v>
      </c>
      <c r="C38" s="106">
        <v>11585476</v>
      </c>
      <c r="D38" s="103">
        <f t="shared" si="2"/>
        <v>2.5237512815271985E-2</v>
      </c>
    </row>
    <row r="39" spans="1:9" x14ac:dyDescent="0.3">
      <c r="A39" s="168">
        <v>8</v>
      </c>
      <c r="B39" s="105" t="s">
        <v>28</v>
      </c>
      <c r="C39" s="106">
        <v>7928581</v>
      </c>
      <c r="D39" s="103">
        <f t="shared" si="2"/>
        <v>1.7271423685519868E-2</v>
      </c>
    </row>
    <row r="40" spans="1:9" x14ac:dyDescent="0.3">
      <c r="A40" s="168">
        <v>9</v>
      </c>
      <c r="B40" s="105" t="s">
        <v>15</v>
      </c>
      <c r="C40" s="106">
        <v>6058150</v>
      </c>
      <c r="D40" s="103">
        <f t="shared" si="2"/>
        <v>1.3196923308273219E-2</v>
      </c>
    </row>
    <row r="41" spans="1:9" x14ac:dyDescent="0.3">
      <c r="A41" s="168">
        <v>10</v>
      </c>
      <c r="B41" s="105" t="s">
        <v>11</v>
      </c>
      <c r="C41" s="106">
        <v>5383199</v>
      </c>
      <c r="D41" s="103">
        <f t="shared" si="2"/>
        <v>1.1726626834293156E-2</v>
      </c>
    </row>
    <row r="42" spans="1:9" x14ac:dyDescent="0.3">
      <c r="A42" s="168"/>
      <c r="B42" s="293" t="s">
        <v>336</v>
      </c>
      <c r="C42" s="293"/>
      <c r="D42" s="131">
        <f>SUM(D32:D41)</f>
        <v>0.98287679078011259</v>
      </c>
    </row>
    <row r="43" spans="1:9" x14ac:dyDescent="0.3">
      <c r="A43" s="168"/>
      <c r="B43" s="261" t="s">
        <v>57</v>
      </c>
      <c r="C43" s="139"/>
      <c r="D43" s="131">
        <f>SUM(D44:D51)</f>
        <v>1.7123209219887355E-2</v>
      </c>
    </row>
    <row r="44" spans="1:9" x14ac:dyDescent="0.3">
      <c r="A44" s="168">
        <v>11</v>
      </c>
      <c r="B44" s="105" t="s">
        <v>24</v>
      </c>
      <c r="C44" s="106">
        <v>2896071</v>
      </c>
      <c r="D44" s="103">
        <f t="shared" ref="D44:D52" si="3">C44/$C$52</f>
        <v>6.3087290480285446E-3</v>
      </c>
    </row>
    <row r="45" spans="1:9" x14ac:dyDescent="0.3">
      <c r="A45" s="168">
        <v>12</v>
      </c>
      <c r="B45" s="105" t="s">
        <v>17</v>
      </c>
      <c r="C45" s="106">
        <v>1671879</v>
      </c>
      <c r="D45" s="103">
        <f t="shared" si="3"/>
        <v>3.6419796379608496E-3</v>
      </c>
    </row>
    <row r="46" spans="1:9" x14ac:dyDescent="0.3">
      <c r="A46" s="168">
        <v>13</v>
      </c>
      <c r="B46" s="105" t="s">
        <v>26</v>
      </c>
      <c r="C46" s="106">
        <v>1386489</v>
      </c>
      <c r="D46" s="103">
        <f t="shared" si="3"/>
        <v>3.0202931589287862E-3</v>
      </c>
    </row>
    <row r="47" spans="1:9" x14ac:dyDescent="0.3">
      <c r="A47" s="168">
        <v>14</v>
      </c>
      <c r="B47" s="105" t="s">
        <v>16</v>
      </c>
      <c r="C47" s="106">
        <v>946439</v>
      </c>
      <c r="D47" s="103">
        <f t="shared" si="3"/>
        <v>2.0616991819216754E-3</v>
      </c>
      <c r="I47" s="127"/>
    </row>
    <row r="48" spans="1:9" x14ac:dyDescent="0.3">
      <c r="A48" s="168">
        <v>15</v>
      </c>
      <c r="B48" s="105" t="s">
        <v>22</v>
      </c>
      <c r="C48" s="106">
        <v>487728</v>
      </c>
      <c r="D48" s="103">
        <f t="shared" si="3"/>
        <v>1.0624545465690814E-3</v>
      </c>
    </row>
    <row r="49" spans="1:4" x14ac:dyDescent="0.3">
      <c r="A49" s="168">
        <v>16</v>
      </c>
      <c r="B49" s="105" t="s">
        <v>14</v>
      </c>
      <c r="C49" s="106">
        <v>349331</v>
      </c>
      <c r="D49" s="103">
        <f t="shared" si="3"/>
        <v>7.6097396337205115E-4</v>
      </c>
    </row>
    <row r="50" spans="1:4" x14ac:dyDescent="0.3">
      <c r="A50" s="168">
        <v>17</v>
      </c>
      <c r="B50" s="105" t="s">
        <v>21</v>
      </c>
      <c r="C50" s="106">
        <v>121539</v>
      </c>
      <c r="D50" s="103">
        <f t="shared" si="3"/>
        <v>2.6475753521524209E-4</v>
      </c>
    </row>
    <row r="51" spans="1:4" x14ac:dyDescent="0.3">
      <c r="A51" s="168">
        <v>18</v>
      </c>
      <c r="B51" s="105" t="s">
        <v>27</v>
      </c>
      <c r="C51" s="106">
        <v>1066</v>
      </c>
      <c r="D51" s="103">
        <f t="shared" si="3"/>
        <v>2.322147891125055E-6</v>
      </c>
    </row>
    <row r="52" spans="1:4" x14ac:dyDescent="0.3">
      <c r="A52" s="168"/>
      <c r="B52" s="133" t="s">
        <v>540</v>
      </c>
      <c r="C52" s="134">
        <f>SUM(C32:C41)+SUM(C44:C51)</f>
        <v>459057756</v>
      </c>
      <c r="D52" s="107">
        <f t="shared" si="3"/>
        <v>1</v>
      </c>
    </row>
    <row r="53" spans="1:4" x14ac:dyDescent="0.3">
      <c r="A53" s="87"/>
      <c r="D53" s="126"/>
    </row>
    <row r="54" spans="1:4" x14ac:dyDescent="0.3">
      <c r="A54" s="87"/>
      <c r="B54" s="88"/>
      <c r="C54" s="88"/>
      <c r="D54" s="88"/>
    </row>
    <row r="56" spans="1:4" x14ac:dyDescent="0.3">
      <c r="C56" s="86"/>
    </row>
  </sheetData>
  <mergeCells count="4">
    <mergeCell ref="C4:D4"/>
    <mergeCell ref="B16:C16"/>
    <mergeCell ref="C30:D30"/>
    <mergeCell ref="B42:C42"/>
  </mergeCells>
  <pageMargins left="0.7" right="0.7" top="0.75" bottom="0.75" header="0.3" footer="0.3"/>
  <pageSetup paperSize="9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Normal="100" workbookViewId="0">
      <selection activeCell="D35" sqref="D35"/>
    </sheetView>
  </sheetViews>
  <sheetFormatPr defaultColWidth="9.109375" defaultRowHeight="14.4" x14ac:dyDescent="0.3"/>
  <cols>
    <col min="1" max="1" width="10.33203125" style="84" customWidth="1"/>
    <col min="2" max="2" width="11" style="84" bestFit="1" customWidth="1"/>
    <col min="3" max="4" width="12" style="84" bestFit="1" customWidth="1"/>
    <col min="5" max="5" width="10" style="84" bestFit="1" customWidth="1"/>
    <col min="6" max="6" width="11" style="84" bestFit="1" customWidth="1"/>
    <col min="7" max="8" width="10" style="84" bestFit="1" customWidth="1"/>
    <col min="9" max="9" width="12.5546875" style="84" bestFit="1" customWidth="1"/>
    <col min="10" max="10" width="11" style="84" bestFit="1" customWidth="1"/>
    <col min="11" max="11" width="12" style="84" bestFit="1" customWidth="1"/>
    <col min="12" max="13" width="10" style="84" bestFit="1" customWidth="1"/>
    <col min="14" max="16" width="11" style="84" bestFit="1" customWidth="1"/>
    <col min="17" max="17" width="10" style="84" bestFit="1" customWidth="1"/>
    <col min="18" max="18" width="9.33203125" style="84" bestFit="1" customWidth="1"/>
    <col min="19" max="19" width="11" style="84" bestFit="1" customWidth="1"/>
    <col min="20" max="20" width="16.109375" style="84" bestFit="1" customWidth="1"/>
    <col min="21" max="16384" width="9.109375" style="84"/>
  </cols>
  <sheetData>
    <row r="1" spans="1:20" s="85" customFormat="1" x14ac:dyDescent="0.3">
      <c r="A1" s="99" t="s">
        <v>366</v>
      </c>
    </row>
    <row r="3" spans="1:20" s="88" customFormat="1" x14ac:dyDescent="0.3">
      <c r="A3" s="119"/>
      <c r="B3" s="105" t="s">
        <v>340</v>
      </c>
      <c r="C3" s="105" t="s">
        <v>341</v>
      </c>
      <c r="D3" s="105" t="s">
        <v>115</v>
      </c>
      <c r="E3" s="105" t="s">
        <v>342</v>
      </c>
      <c r="F3" s="105" t="s">
        <v>343</v>
      </c>
      <c r="G3" s="105" t="s">
        <v>344</v>
      </c>
      <c r="H3" s="105" t="s">
        <v>345</v>
      </c>
      <c r="I3" s="105" t="s">
        <v>346</v>
      </c>
      <c r="J3" s="105" t="s">
        <v>347</v>
      </c>
      <c r="K3" s="105" t="s">
        <v>348</v>
      </c>
      <c r="L3" s="105" t="s">
        <v>349</v>
      </c>
      <c r="M3" s="105" t="s">
        <v>350</v>
      </c>
      <c r="N3" s="105" t="s">
        <v>351</v>
      </c>
      <c r="O3" s="105" t="s">
        <v>352</v>
      </c>
      <c r="P3" s="105" t="s">
        <v>353</v>
      </c>
      <c r="Q3" s="105" t="s">
        <v>354</v>
      </c>
      <c r="R3" s="105" t="s">
        <v>355</v>
      </c>
      <c r="S3" s="105" t="s">
        <v>356</v>
      </c>
      <c r="T3" s="104" t="s">
        <v>367</v>
      </c>
    </row>
    <row r="4" spans="1:20" s="88" customFormat="1" x14ac:dyDescent="0.3">
      <c r="A4" s="186" t="s">
        <v>510</v>
      </c>
      <c r="B4" s="207">
        <v>6711765.9999999991</v>
      </c>
      <c r="C4" s="207">
        <v>29061253</v>
      </c>
      <c r="D4" s="207">
        <v>146921956</v>
      </c>
      <c r="E4" s="247">
        <v>400765</v>
      </c>
      <c r="F4" s="207">
        <v>5129617</v>
      </c>
      <c r="G4" s="247">
        <v>848196</v>
      </c>
      <c r="H4" s="207">
        <v>1809397.0000000002</v>
      </c>
      <c r="I4" s="247">
        <v>82754664</v>
      </c>
      <c r="J4" s="207">
        <v>20926492</v>
      </c>
      <c r="K4" s="207">
        <v>237494002.99999997</v>
      </c>
      <c r="L4" s="207">
        <v>500662</v>
      </c>
      <c r="M4" s="207">
        <v>561907</v>
      </c>
      <c r="N4" s="207">
        <v>27383200</v>
      </c>
      <c r="O4" s="207">
        <v>2948823</v>
      </c>
      <c r="P4" s="207">
        <v>12912096</v>
      </c>
      <c r="Q4" s="207">
        <v>1689324.9999999998</v>
      </c>
      <c r="R4" s="207">
        <v>2713</v>
      </c>
      <c r="S4" s="207">
        <v>8469768</v>
      </c>
      <c r="T4" s="167">
        <f>SUM(B4:S4)</f>
        <v>586526603</v>
      </c>
    </row>
    <row r="5" spans="1:20" s="88" customFormat="1" ht="15" customHeight="1" x14ac:dyDescent="0.3">
      <c r="A5" s="186" t="s">
        <v>509</v>
      </c>
      <c r="B5" s="207">
        <v>5383199</v>
      </c>
      <c r="C5" s="207">
        <v>25021571</v>
      </c>
      <c r="D5" s="207">
        <v>123929337</v>
      </c>
      <c r="E5" s="207">
        <v>349331</v>
      </c>
      <c r="F5" s="207">
        <v>6058150</v>
      </c>
      <c r="G5" s="207">
        <v>946439</v>
      </c>
      <c r="H5" s="207">
        <v>1671879</v>
      </c>
      <c r="I5" s="248">
        <v>77040985</v>
      </c>
      <c r="J5" s="207">
        <v>20232847</v>
      </c>
      <c r="K5" s="207">
        <v>151061647</v>
      </c>
      <c r="L5" s="207">
        <v>121539</v>
      </c>
      <c r="M5" s="207">
        <v>487728</v>
      </c>
      <c r="N5" s="207">
        <v>22955421</v>
      </c>
      <c r="O5" s="207">
        <v>2896071</v>
      </c>
      <c r="P5" s="207">
        <v>11585476</v>
      </c>
      <c r="Q5" s="207">
        <v>1386489</v>
      </c>
      <c r="R5" s="207">
        <v>1066</v>
      </c>
      <c r="S5" s="207">
        <v>7928581</v>
      </c>
      <c r="T5" s="167">
        <f>SUM(B5:S5)</f>
        <v>459057756</v>
      </c>
    </row>
    <row r="6" spans="1:20" s="86" customFormat="1" x14ac:dyDescent="0.3">
      <c r="A6" s="249" t="s">
        <v>368</v>
      </c>
      <c r="B6" s="177">
        <f>(B4-B5)/B5</f>
        <v>0.24679879008745526</v>
      </c>
      <c r="C6" s="177">
        <f>(C4-C5)/C5</f>
        <v>0.16144797622819126</v>
      </c>
      <c r="D6" s="177">
        <f>(D4-D5)/D5</f>
        <v>0.18553007348050285</v>
      </c>
      <c r="E6" s="177">
        <f>(E4-E5)/E5</f>
        <v>0.14723571626909721</v>
      </c>
      <c r="F6" s="177">
        <f t="shared" ref="F6:T6" si="0">(F4-F5)/F5</f>
        <v>-0.15327005769087923</v>
      </c>
      <c r="G6" s="177">
        <f t="shared" si="0"/>
        <v>-0.10380278073917072</v>
      </c>
      <c r="H6" s="177">
        <f t="shared" si="0"/>
        <v>8.2253560215781299E-2</v>
      </c>
      <c r="I6" s="177">
        <f t="shared" si="0"/>
        <v>7.416414782339556E-2</v>
      </c>
      <c r="J6" s="177">
        <f t="shared" si="0"/>
        <v>3.4283113987863399E-2</v>
      </c>
      <c r="K6" s="177">
        <f t="shared" si="0"/>
        <v>0.5721661170555089</v>
      </c>
      <c r="L6" s="177">
        <f t="shared" si="0"/>
        <v>3.1193526357794616</v>
      </c>
      <c r="M6" s="177">
        <f t="shared" si="0"/>
        <v>0.15209091952891776</v>
      </c>
      <c r="N6" s="177">
        <f t="shared" si="0"/>
        <v>0.19288598540623586</v>
      </c>
      <c r="O6" s="177">
        <f t="shared" si="0"/>
        <v>1.8215023043288647E-2</v>
      </c>
      <c r="P6" s="177">
        <f t="shared" si="0"/>
        <v>0.11450716396978423</v>
      </c>
      <c r="Q6" s="177">
        <f t="shared" si="0"/>
        <v>0.2184193311306471</v>
      </c>
      <c r="R6" s="177">
        <f t="shared" si="0"/>
        <v>1.5450281425891181</v>
      </c>
      <c r="S6" s="177">
        <f t="shared" si="0"/>
        <v>6.8257737418587261E-2</v>
      </c>
      <c r="T6" s="177">
        <f t="shared" si="0"/>
        <v>0.27767496645890455</v>
      </c>
    </row>
    <row r="7" spans="1:20" s="86" customFormat="1" x14ac:dyDescent="0.3"/>
    <row r="10" spans="1:20" x14ac:dyDescent="0.3">
      <c r="N10" s="90"/>
    </row>
    <row r="11" spans="1:20" x14ac:dyDescent="0.3">
      <c r="N11" s="91"/>
    </row>
    <row r="36" spans="6:26" x14ac:dyDescent="0.3"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Z36" s="85"/>
    </row>
    <row r="37" spans="6:26" x14ac:dyDescent="0.3"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Z37" s="85"/>
    </row>
    <row r="38" spans="6:26" x14ac:dyDescent="0.3"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Z38" s="85"/>
    </row>
  </sheetData>
  <pageMargins left="0.7" right="0.7" top="0.75" bottom="0.75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zoomScaleNormal="100" workbookViewId="0">
      <selection activeCell="D35" sqref="D35"/>
    </sheetView>
  </sheetViews>
  <sheetFormatPr defaultColWidth="9.109375" defaultRowHeight="14.4" x14ac:dyDescent="0.3"/>
  <cols>
    <col min="1" max="1" width="9.109375" style="85"/>
    <col min="2" max="2" width="13.33203125" style="84" bestFit="1" customWidth="1"/>
    <col min="3" max="4" width="14.33203125" style="84" bestFit="1" customWidth="1"/>
    <col min="5" max="5" width="9.33203125" style="84" bestFit="1" customWidth="1"/>
    <col min="6" max="6" width="13.33203125" style="84" bestFit="1" customWidth="1"/>
    <col min="7" max="8" width="11.5546875" style="84" bestFit="1" customWidth="1"/>
    <col min="9" max="10" width="14.33203125" style="84" bestFit="1" customWidth="1"/>
    <col min="11" max="11" width="15.33203125" style="84" bestFit="1" customWidth="1"/>
    <col min="12" max="12" width="11.5546875" style="84" bestFit="1" customWidth="1"/>
    <col min="13" max="13" width="13.33203125" style="84" bestFit="1" customWidth="1"/>
    <col min="14" max="14" width="16.88671875" style="84" bestFit="1" customWidth="1"/>
    <col min="15" max="16" width="14.33203125" style="84" bestFit="1" customWidth="1"/>
    <col min="17" max="17" width="13.33203125" style="84" bestFit="1" customWidth="1"/>
    <col min="18" max="18" width="10.109375" style="84" bestFit="1" customWidth="1"/>
    <col min="19" max="19" width="13.33203125" style="84" bestFit="1" customWidth="1"/>
    <col min="20" max="20" width="14.33203125" style="84" bestFit="1" customWidth="1"/>
    <col min="21" max="16384" width="9.109375" style="84"/>
  </cols>
  <sheetData>
    <row r="1" spans="1:27" s="85" customFormat="1" x14ac:dyDescent="0.3">
      <c r="B1" s="294" t="s">
        <v>541</v>
      </c>
      <c r="C1" s="294"/>
      <c r="D1" s="294"/>
      <c r="E1" s="294"/>
      <c r="F1" s="294"/>
      <c r="G1" s="294"/>
      <c r="H1" s="294"/>
      <c r="I1" s="294"/>
      <c r="J1" s="294"/>
      <c r="K1" s="294"/>
    </row>
    <row r="2" spans="1:27" x14ac:dyDescent="0.3">
      <c r="E2" s="140"/>
      <c r="F2" s="140"/>
      <c r="G2" s="140"/>
      <c r="H2" s="140"/>
      <c r="I2" s="140"/>
      <c r="J2" s="140"/>
      <c r="K2" s="140"/>
    </row>
    <row r="3" spans="1:27" x14ac:dyDescent="0.3">
      <c r="E3" s="140"/>
      <c r="F3" s="140"/>
      <c r="G3" s="140"/>
      <c r="H3" s="140"/>
      <c r="I3" s="140"/>
      <c r="J3" s="113"/>
      <c r="K3" s="113"/>
      <c r="L3" s="88"/>
      <c r="M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spans="1:27" x14ac:dyDescent="0.3">
      <c r="A4" s="104"/>
      <c r="B4" s="104" t="s">
        <v>1</v>
      </c>
      <c r="C4" s="295" t="s">
        <v>510</v>
      </c>
      <c r="D4" s="295"/>
      <c r="E4" s="140"/>
      <c r="F4" s="140"/>
      <c r="G4" s="140"/>
      <c r="H4" s="140"/>
      <c r="I4" s="140"/>
      <c r="J4" s="113"/>
      <c r="K4" s="141"/>
      <c r="L4" s="141"/>
      <c r="M4" s="88"/>
      <c r="O4" s="141"/>
      <c r="P4" s="141"/>
      <c r="Q4" s="141"/>
      <c r="R4" s="141"/>
      <c r="S4" s="141"/>
      <c r="T4" s="141"/>
      <c r="U4" s="141"/>
      <c r="V4" s="141"/>
      <c r="W4" s="141"/>
      <c r="X4" s="142"/>
      <c r="Y4" s="88"/>
      <c r="Z4" s="88"/>
      <c r="AA4" s="88"/>
    </row>
    <row r="5" spans="1:27" x14ac:dyDescent="0.3">
      <c r="A5" s="172" t="s">
        <v>37</v>
      </c>
      <c r="B5" s="104" t="s">
        <v>55</v>
      </c>
      <c r="C5" s="149" t="s">
        <v>334</v>
      </c>
      <c r="D5" s="149" t="s">
        <v>335</v>
      </c>
      <c r="E5" s="140"/>
      <c r="F5" s="140"/>
      <c r="G5" s="140"/>
      <c r="H5" s="140"/>
      <c r="I5" s="140"/>
      <c r="J5" s="113"/>
      <c r="K5" s="117"/>
      <c r="L5" s="98"/>
      <c r="P5" s="98"/>
      <c r="Q5" s="98"/>
      <c r="R5" s="98"/>
      <c r="S5" s="98"/>
      <c r="T5" s="98"/>
      <c r="U5" s="98"/>
      <c r="V5" s="98"/>
      <c r="W5" s="98"/>
      <c r="X5" s="126"/>
      <c r="Y5" s="88"/>
      <c r="Z5" s="88"/>
      <c r="AA5" s="88"/>
    </row>
    <row r="6" spans="1:27" x14ac:dyDescent="0.3">
      <c r="A6" s="186">
        <v>1</v>
      </c>
      <c r="B6" s="111" t="s">
        <v>20</v>
      </c>
      <c r="C6" s="143">
        <v>533250063.00000024</v>
      </c>
      <c r="D6" s="173">
        <f>C6/$C$26</f>
        <v>0.66224880016459098</v>
      </c>
      <c r="E6" s="140"/>
      <c r="F6" s="140"/>
      <c r="G6" s="140"/>
      <c r="H6" s="140"/>
      <c r="I6" s="140"/>
      <c r="J6" s="113"/>
      <c r="K6" s="113"/>
      <c r="L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</row>
    <row r="7" spans="1:27" x14ac:dyDescent="0.3">
      <c r="A7" s="186">
        <v>2</v>
      </c>
      <c r="B7" s="111" t="s">
        <v>19</v>
      </c>
      <c r="C7" s="143">
        <v>51469738</v>
      </c>
      <c r="D7" s="173">
        <f t="shared" ref="D7:D15" si="0">C7/$C$26</f>
        <v>6.3920803015987335E-2</v>
      </c>
      <c r="E7" s="140"/>
      <c r="F7" s="140"/>
      <c r="G7" s="140"/>
      <c r="H7" s="140"/>
      <c r="I7" s="140"/>
      <c r="J7" s="113"/>
      <c r="K7" s="113"/>
      <c r="L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</row>
    <row r="8" spans="1:27" x14ac:dyDescent="0.3">
      <c r="A8" s="186">
        <v>3</v>
      </c>
      <c r="B8" s="111" t="s">
        <v>13</v>
      </c>
      <c r="C8" s="143">
        <v>50972515</v>
      </c>
      <c r="D8" s="173">
        <f t="shared" si="0"/>
        <v>6.3303296600119865E-2</v>
      </c>
      <c r="E8" s="140"/>
      <c r="F8" s="140"/>
      <c r="G8" s="140"/>
      <c r="H8" s="140"/>
      <c r="I8" s="140"/>
      <c r="J8" s="113"/>
      <c r="K8" s="113"/>
      <c r="L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</row>
    <row r="9" spans="1:27" x14ac:dyDescent="0.3">
      <c r="A9" s="186">
        <v>4</v>
      </c>
      <c r="B9" s="111" t="s">
        <v>25</v>
      </c>
      <c r="C9" s="143">
        <v>40321739</v>
      </c>
      <c r="D9" s="173">
        <f t="shared" si="0"/>
        <v>5.0075987095194743E-2</v>
      </c>
      <c r="E9" s="140"/>
      <c r="F9" s="140"/>
      <c r="G9" s="140"/>
      <c r="H9" s="140"/>
      <c r="I9" s="140"/>
      <c r="J9" s="113"/>
      <c r="K9" s="113"/>
      <c r="L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</row>
    <row r="10" spans="1:27" x14ac:dyDescent="0.3">
      <c r="A10" s="186">
        <v>5</v>
      </c>
      <c r="B10" s="111" t="s">
        <v>24</v>
      </c>
      <c r="C10" s="143">
        <v>27036282</v>
      </c>
      <c r="D10" s="173">
        <f t="shared" si="0"/>
        <v>3.3576639850132602E-2</v>
      </c>
      <c r="E10" s="140"/>
      <c r="F10" s="140"/>
      <c r="G10" s="140"/>
      <c r="H10" s="140"/>
      <c r="I10" s="140"/>
      <c r="J10" s="113"/>
      <c r="K10" s="113"/>
      <c r="L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 spans="1:27" x14ac:dyDescent="0.3">
      <c r="A11" s="186">
        <v>6</v>
      </c>
      <c r="B11" s="111" t="s">
        <v>12</v>
      </c>
      <c r="C11" s="143">
        <v>26297393.00000003</v>
      </c>
      <c r="D11" s="173">
        <f t="shared" si="0"/>
        <v>3.2659005915029259E-2</v>
      </c>
      <c r="E11" s="140"/>
      <c r="F11" s="140"/>
      <c r="G11" s="140"/>
      <c r="H11" s="140"/>
      <c r="I11" s="140"/>
      <c r="J11" s="113"/>
      <c r="K11" s="113"/>
      <c r="L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</row>
    <row r="12" spans="1:27" x14ac:dyDescent="0.3">
      <c r="A12" s="186">
        <v>7</v>
      </c>
      <c r="B12" s="111" t="s">
        <v>18</v>
      </c>
      <c r="C12" s="143">
        <v>25694112</v>
      </c>
      <c r="D12" s="173">
        <f t="shared" si="0"/>
        <v>3.1909784965734947E-2</v>
      </c>
      <c r="E12" s="140"/>
      <c r="F12" s="140"/>
      <c r="G12" s="140"/>
      <c r="H12" s="140"/>
      <c r="I12" s="140"/>
      <c r="J12" s="140"/>
      <c r="K12" s="140"/>
    </row>
    <row r="13" spans="1:27" x14ac:dyDescent="0.3">
      <c r="A13" s="186">
        <v>8</v>
      </c>
      <c r="B13" s="111" t="s">
        <v>23</v>
      </c>
      <c r="C13" s="143">
        <v>19277459</v>
      </c>
      <c r="D13" s="173">
        <f t="shared" si="0"/>
        <v>2.3940876858315703E-2</v>
      </c>
      <c r="E13" s="140"/>
      <c r="F13" s="140"/>
      <c r="G13" s="140"/>
      <c r="H13" s="140"/>
      <c r="I13" s="140"/>
      <c r="J13" s="140"/>
      <c r="K13" s="140"/>
    </row>
    <row r="14" spans="1:27" x14ac:dyDescent="0.3">
      <c r="A14" s="186">
        <v>9</v>
      </c>
      <c r="B14" s="111" t="s">
        <v>15</v>
      </c>
      <c r="C14" s="143">
        <v>12094830.000000002</v>
      </c>
      <c r="D14" s="173">
        <f t="shared" si="0"/>
        <v>1.5020695188731179E-2</v>
      </c>
      <c r="E14" s="140"/>
      <c r="F14" s="140"/>
      <c r="G14" s="140"/>
      <c r="H14" s="140"/>
      <c r="I14" s="140"/>
      <c r="J14" s="140"/>
      <c r="K14" s="141"/>
      <c r="L14" s="141"/>
      <c r="Q14" s="141"/>
    </row>
    <row r="15" spans="1:27" x14ac:dyDescent="0.3">
      <c r="A15" s="186">
        <v>10</v>
      </c>
      <c r="B15" s="111" t="s">
        <v>11</v>
      </c>
      <c r="C15" s="143">
        <v>6985310.9999999981</v>
      </c>
      <c r="D15" s="173">
        <f t="shared" si="0"/>
        <v>8.6751303928613247E-3</v>
      </c>
      <c r="E15" s="140"/>
      <c r="F15" s="140"/>
      <c r="G15" s="140"/>
      <c r="H15" s="140"/>
      <c r="I15" s="140"/>
      <c r="J15" s="140"/>
      <c r="K15" s="140"/>
    </row>
    <row r="16" spans="1:27" x14ac:dyDescent="0.3">
      <c r="A16" s="186"/>
      <c r="B16" s="293" t="s">
        <v>336</v>
      </c>
      <c r="C16" s="293"/>
      <c r="D16" s="174">
        <f>SUM(D6:D15)</f>
        <v>0.98533102004669793</v>
      </c>
      <c r="E16" s="140"/>
      <c r="F16" s="140"/>
      <c r="G16" s="140"/>
      <c r="H16" s="140"/>
      <c r="I16" s="140"/>
      <c r="J16" s="140"/>
      <c r="K16" s="140"/>
    </row>
    <row r="17" spans="1:18" x14ac:dyDescent="0.3">
      <c r="A17" s="186"/>
      <c r="B17" s="261" t="s">
        <v>57</v>
      </c>
      <c r="C17" s="261"/>
      <c r="D17" s="174">
        <f>SUM(D18:D25)</f>
        <v>1.4668979953302104E-2</v>
      </c>
      <c r="E17" s="140"/>
      <c r="F17" s="140"/>
      <c r="G17" s="140"/>
      <c r="H17" s="140"/>
      <c r="I17" s="140"/>
      <c r="J17" s="140"/>
      <c r="K17" s="140"/>
    </row>
    <row r="18" spans="1:18" x14ac:dyDescent="0.3">
      <c r="A18" s="186">
        <v>11</v>
      </c>
      <c r="B18" s="111" t="s">
        <v>28</v>
      </c>
      <c r="C18" s="143">
        <v>3598393</v>
      </c>
      <c r="D18" s="173">
        <f t="shared" ref="D18:D25" si="1">C18/$C$26</f>
        <v>4.4688816975735866E-3</v>
      </c>
      <c r="E18" s="140"/>
      <c r="F18" s="140"/>
      <c r="G18" s="140"/>
      <c r="H18" s="140"/>
      <c r="I18" s="140"/>
      <c r="J18" s="140"/>
      <c r="K18" s="140"/>
    </row>
    <row r="19" spans="1:18" x14ac:dyDescent="0.3">
      <c r="A19" s="186">
        <v>12</v>
      </c>
      <c r="B19" s="111" t="s">
        <v>21</v>
      </c>
      <c r="C19" s="143">
        <v>2862051</v>
      </c>
      <c r="D19" s="173">
        <f t="shared" si="1"/>
        <v>3.5544109082643782E-3</v>
      </c>
      <c r="E19" s="140"/>
      <c r="F19" s="140"/>
      <c r="G19" s="140"/>
      <c r="H19" s="140"/>
      <c r="I19" s="140"/>
      <c r="J19" s="140"/>
      <c r="K19" s="140"/>
    </row>
    <row r="20" spans="1:18" x14ac:dyDescent="0.3">
      <c r="A20" s="186">
        <v>13</v>
      </c>
      <c r="B20" s="111" t="s">
        <v>26</v>
      </c>
      <c r="C20" s="143">
        <v>2549342</v>
      </c>
      <c r="D20" s="173">
        <f t="shared" si="1"/>
        <v>3.1660543483315031E-3</v>
      </c>
      <c r="E20" s="140"/>
      <c r="F20" s="140"/>
      <c r="G20" s="140"/>
      <c r="H20" s="140"/>
      <c r="I20" s="140"/>
      <c r="J20" s="140"/>
      <c r="K20" s="140"/>
    </row>
    <row r="21" spans="1:18" x14ac:dyDescent="0.3">
      <c r="A21" s="186">
        <v>14</v>
      </c>
      <c r="B21" s="111" t="s">
        <v>17</v>
      </c>
      <c r="C21" s="143">
        <v>1856546.0000000009</v>
      </c>
      <c r="D21" s="173">
        <f t="shared" si="1"/>
        <v>2.3056637893925027E-3</v>
      </c>
      <c r="E21" s="140"/>
      <c r="F21" s="140"/>
      <c r="G21" s="140"/>
      <c r="H21" s="140"/>
      <c r="I21" s="140"/>
      <c r="J21" s="140"/>
      <c r="K21" s="144"/>
      <c r="L21" s="86"/>
    </row>
    <row r="22" spans="1:18" x14ac:dyDescent="0.3">
      <c r="A22" s="186">
        <v>15</v>
      </c>
      <c r="B22" s="111" t="s">
        <v>16</v>
      </c>
      <c r="C22" s="143">
        <v>597797</v>
      </c>
      <c r="D22" s="173">
        <f t="shared" si="1"/>
        <v>7.4241031264911795E-4</v>
      </c>
      <c r="E22" s="140"/>
      <c r="F22" s="140"/>
      <c r="G22" s="140"/>
      <c r="H22" s="140"/>
      <c r="I22" s="140"/>
      <c r="J22" s="140"/>
      <c r="K22" s="145"/>
      <c r="L22" s="145"/>
      <c r="Q22" s="145"/>
      <c r="R22" s="146"/>
    </row>
    <row r="23" spans="1:18" x14ac:dyDescent="0.3">
      <c r="A23" s="186">
        <v>16</v>
      </c>
      <c r="B23" s="111" t="s">
        <v>22</v>
      </c>
      <c r="C23" s="143">
        <v>347496.00000000023</v>
      </c>
      <c r="D23" s="173">
        <f t="shared" si="1"/>
        <v>4.3155889709101591E-4</v>
      </c>
      <c r="E23" s="140"/>
      <c r="F23" s="140"/>
      <c r="G23" s="140"/>
      <c r="H23" s="140"/>
      <c r="I23" s="140"/>
      <c r="J23" s="140"/>
      <c r="K23" s="140"/>
    </row>
    <row r="24" spans="1:18" x14ac:dyDescent="0.3">
      <c r="A24" s="186">
        <v>17</v>
      </c>
      <c r="B24" s="111" t="s">
        <v>14</v>
      </c>
      <c r="C24" s="143">
        <v>0</v>
      </c>
      <c r="D24" s="173">
        <f t="shared" si="1"/>
        <v>0</v>
      </c>
      <c r="E24" s="140"/>
      <c r="F24" s="140"/>
      <c r="G24" s="140"/>
      <c r="H24" s="140"/>
      <c r="I24" s="140"/>
      <c r="J24" s="140"/>
      <c r="K24" s="140"/>
    </row>
    <row r="25" spans="1:18" x14ac:dyDescent="0.3">
      <c r="A25" s="186">
        <v>18</v>
      </c>
      <c r="B25" s="111" t="s">
        <v>27</v>
      </c>
      <c r="C25" s="143">
        <v>0</v>
      </c>
      <c r="D25" s="173">
        <f t="shared" si="1"/>
        <v>0</v>
      </c>
      <c r="E25" s="140"/>
      <c r="F25" s="140"/>
      <c r="G25" s="140"/>
      <c r="H25" s="140"/>
      <c r="I25" s="140"/>
      <c r="J25" s="140"/>
      <c r="K25" s="140"/>
    </row>
    <row r="26" spans="1:18" x14ac:dyDescent="0.3">
      <c r="A26" s="186"/>
      <c r="B26" s="105" t="s">
        <v>337</v>
      </c>
      <c r="C26" s="175">
        <f>SUM(C18:C25)+SUM(C6:C15)</f>
        <v>805211067.00000024</v>
      </c>
      <c r="D26" s="174">
        <f>D16+D17</f>
        <v>1</v>
      </c>
      <c r="E26" s="140"/>
      <c r="F26" s="140"/>
      <c r="G26" s="140"/>
      <c r="H26" s="140"/>
      <c r="I26" s="140"/>
      <c r="J26" s="140"/>
      <c r="K26" s="140"/>
    </row>
    <row r="27" spans="1:18" x14ac:dyDescent="0.3">
      <c r="A27" s="92"/>
      <c r="B27" s="147"/>
      <c r="C27" s="147"/>
      <c r="D27" s="147"/>
      <c r="E27" s="140"/>
      <c r="F27" s="140"/>
      <c r="G27" s="140"/>
      <c r="H27" s="140"/>
      <c r="I27" s="140"/>
      <c r="J27" s="140"/>
      <c r="K27" s="140"/>
    </row>
    <row r="28" spans="1:18" x14ac:dyDescent="0.3">
      <c r="A28" s="92"/>
      <c r="B28" s="147"/>
      <c r="C28" s="147"/>
      <c r="D28" s="147"/>
      <c r="E28" s="140"/>
      <c r="F28" s="140"/>
      <c r="G28" s="140"/>
      <c r="H28" s="140"/>
      <c r="I28" s="140"/>
      <c r="J28" s="140"/>
      <c r="K28" s="140"/>
    </row>
    <row r="29" spans="1:18" x14ac:dyDescent="0.3">
      <c r="A29" s="104"/>
      <c r="B29" s="104" t="s">
        <v>2</v>
      </c>
      <c r="C29" s="295" t="s">
        <v>510</v>
      </c>
      <c r="D29" s="295"/>
      <c r="E29" s="140"/>
      <c r="F29" s="140"/>
      <c r="G29" s="140"/>
      <c r="H29" s="140"/>
      <c r="I29" s="140"/>
      <c r="J29" s="140"/>
      <c r="K29" s="140"/>
    </row>
    <row r="30" spans="1:18" x14ac:dyDescent="0.3">
      <c r="A30" s="172" t="s">
        <v>37</v>
      </c>
      <c r="B30" s="104" t="s">
        <v>55</v>
      </c>
      <c r="C30" s="149" t="s">
        <v>334</v>
      </c>
      <c r="D30" s="149" t="s">
        <v>506</v>
      </c>
      <c r="E30" s="140"/>
      <c r="F30" s="140"/>
      <c r="G30" s="140"/>
      <c r="H30" s="140"/>
      <c r="I30" s="140"/>
      <c r="J30" s="140"/>
      <c r="K30" s="140"/>
    </row>
    <row r="31" spans="1:18" x14ac:dyDescent="0.3">
      <c r="A31" s="92">
        <v>1</v>
      </c>
      <c r="B31" s="111" t="s">
        <v>29</v>
      </c>
      <c r="C31" s="176">
        <v>12274844</v>
      </c>
      <c r="D31" s="177">
        <f>C31/$C$33</f>
        <v>0.53500771009300618</v>
      </c>
      <c r="E31" s="140"/>
      <c r="F31" s="140"/>
      <c r="G31" s="140"/>
      <c r="H31" s="140"/>
      <c r="I31" s="140"/>
      <c r="J31" s="140"/>
      <c r="K31" s="140"/>
    </row>
    <row r="32" spans="1:18" x14ac:dyDescent="0.3">
      <c r="A32" s="92">
        <v>2</v>
      </c>
      <c r="B32" s="111" t="s">
        <v>31</v>
      </c>
      <c r="C32" s="176">
        <v>10668459</v>
      </c>
      <c r="D32" s="177">
        <f>C32/$C$33</f>
        <v>0.46499228990699376</v>
      </c>
      <c r="E32" s="140"/>
      <c r="F32" s="140"/>
      <c r="G32" s="140"/>
      <c r="H32" s="140"/>
      <c r="I32" s="140"/>
      <c r="J32" s="140"/>
      <c r="K32" s="140"/>
    </row>
    <row r="33" spans="1:14" x14ac:dyDescent="0.3">
      <c r="A33" s="92"/>
      <c r="B33" s="105" t="s">
        <v>369</v>
      </c>
      <c r="C33" s="211">
        <f>SUM(C31:C32)</f>
        <v>22943303</v>
      </c>
      <c r="D33" s="209">
        <f>C33/$C$33</f>
        <v>1</v>
      </c>
      <c r="E33" s="140"/>
      <c r="F33" s="140"/>
      <c r="G33" s="140"/>
      <c r="H33" s="140"/>
      <c r="I33" s="140"/>
      <c r="J33" s="140"/>
      <c r="K33" s="140"/>
    </row>
    <row r="34" spans="1:14" x14ac:dyDescent="0.3">
      <c r="D34" s="86"/>
      <c r="E34" s="140"/>
      <c r="F34" s="140"/>
      <c r="G34" s="140"/>
      <c r="H34" s="140"/>
      <c r="I34" s="140"/>
      <c r="J34" s="140"/>
      <c r="K34" s="140"/>
    </row>
    <row r="37" spans="1:14" x14ac:dyDescent="0.3">
      <c r="C37" s="92"/>
    </row>
    <row r="38" spans="1:14" x14ac:dyDescent="0.3">
      <c r="C38" s="147"/>
      <c r="N38" s="94"/>
    </row>
    <row r="39" spans="1:14" x14ac:dyDescent="0.3">
      <c r="B39" s="148"/>
      <c r="C39" s="148"/>
      <c r="D39" s="148"/>
    </row>
  </sheetData>
  <mergeCells count="4">
    <mergeCell ref="B1:K1"/>
    <mergeCell ref="C4:D4"/>
    <mergeCell ref="B16:C16"/>
    <mergeCell ref="C29:D2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1"/>
  <sheetViews>
    <sheetView workbookViewId="0">
      <selection activeCell="J17" sqref="J17"/>
    </sheetView>
  </sheetViews>
  <sheetFormatPr defaultRowHeight="14.4" x14ac:dyDescent="0.3"/>
  <cols>
    <col min="3" max="3" width="57" customWidth="1"/>
    <col min="4" max="6" width="14.33203125" bestFit="1" customWidth="1"/>
    <col min="7" max="7" width="14.6640625" customWidth="1"/>
    <col min="12" max="12" width="64.6640625" bestFit="1" customWidth="1"/>
    <col min="13" max="14" width="14.33203125" bestFit="1" customWidth="1"/>
    <col min="15" max="15" width="12.5546875" bestFit="1" customWidth="1"/>
    <col min="16" max="16" width="14.33203125" bestFit="1" customWidth="1"/>
  </cols>
  <sheetData>
    <row r="2" spans="3:16" x14ac:dyDescent="0.3">
      <c r="C2" s="9" t="s">
        <v>479</v>
      </c>
      <c r="D2" s="22"/>
      <c r="E2" s="22"/>
      <c r="F2" s="22"/>
      <c r="G2" s="22"/>
    </row>
    <row r="4" spans="3:16" x14ac:dyDescent="0.3">
      <c r="C4" s="273" t="s">
        <v>62</v>
      </c>
      <c r="D4" s="274" t="s">
        <v>63</v>
      </c>
      <c r="E4" s="274"/>
      <c r="F4" s="274" t="s">
        <v>64</v>
      </c>
      <c r="G4" s="274"/>
      <c r="M4" s="216"/>
      <c r="N4" s="216"/>
      <c r="O4" s="216"/>
      <c r="P4" s="216"/>
    </row>
    <row r="5" spans="3:16" x14ac:dyDescent="0.3">
      <c r="C5" s="273"/>
      <c r="D5" s="251" t="s">
        <v>509</v>
      </c>
      <c r="E5" s="251" t="s">
        <v>510</v>
      </c>
      <c r="F5" s="251" t="s">
        <v>509</v>
      </c>
      <c r="G5" s="251" t="s">
        <v>510</v>
      </c>
      <c r="M5" s="57"/>
      <c r="N5" s="57"/>
      <c r="O5" s="57"/>
      <c r="P5" s="57"/>
    </row>
    <row r="6" spans="3:16" x14ac:dyDescent="0.3">
      <c r="C6" s="23" t="s">
        <v>65</v>
      </c>
      <c r="D6" s="21">
        <v>579145286</v>
      </c>
      <c r="E6" s="21">
        <v>626847391</v>
      </c>
      <c r="F6" s="21">
        <v>318458899</v>
      </c>
      <c r="G6" s="21">
        <v>528528063</v>
      </c>
      <c r="M6" s="39"/>
      <c r="N6" s="39"/>
      <c r="O6" s="39"/>
      <c r="P6" s="39"/>
    </row>
    <row r="7" spans="3:16" x14ac:dyDescent="0.3">
      <c r="C7" s="24" t="s">
        <v>41</v>
      </c>
      <c r="D7" s="25">
        <v>5.6103345370232371E-2</v>
      </c>
      <c r="E7" s="25">
        <v>5.7279373760686196E-2</v>
      </c>
      <c r="F7" s="25">
        <v>0.24656510540784102</v>
      </c>
      <c r="G7" s="25">
        <v>0.21107868400925384</v>
      </c>
      <c r="M7" s="39"/>
      <c r="N7" s="39"/>
      <c r="O7" s="39"/>
      <c r="P7" s="39"/>
    </row>
    <row r="8" spans="3:16" x14ac:dyDescent="0.3">
      <c r="C8" s="24" t="s">
        <v>386</v>
      </c>
      <c r="D8" s="25">
        <v>0.13708073763031545</v>
      </c>
      <c r="E8" s="25">
        <v>0.14062730142239677</v>
      </c>
      <c r="F8" s="25">
        <v>7.7534903491580558E-3</v>
      </c>
      <c r="G8" s="25">
        <v>6.2078803940444688E-3</v>
      </c>
      <c r="M8" s="39"/>
      <c r="N8" s="39"/>
      <c r="O8" s="39"/>
      <c r="P8" s="39"/>
    </row>
    <row r="9" spans="3:16" x14ac:dyDescent="0.3">
      <c r="C9" s="24" t="s">
        <v>46</v>
      </c>
      <c r="D9" s="25">
        <v>0.12532217174949084</v>
      </c>
      <c r="E9" s="25">
        <v>0.11509642543921826</v>
      </c>
      <c r="F9" s="25">
        <v>0.30502777377246409</v>
      </c>
      <c r="G9" s="25">
        <v>0.33395754805927874</v>
      </c>
      <c r="M9" s="39"/>
      <c r="N9" s="39"/>
      <c r="O9" s="39"/>
      <c r="P9" s="39"/>
    </row>
    <row r="10" spans="3:16" x14ac:dyDescent="0.3">
      <c r="C10" s="24" t="s">
        <v>48</v>
      </c>
      <c r="D10" s="25">
        <v>6.9871826600691703E-2</v>
      </c>
      <c r="E10" s="25">
        <v>7.7676800923304798E-2</v>
      </c>
      <c r="F10" s="25">
        <v>0.14052092480543305</v>
      </c>
      <c r="G10" s="25">
        <v>0.22943675745747491</v>
      </c>
      <c r="M10" s="39"/>
      <c r="N10" s="39"/>
      <c r="O10" s="39"/>
      <c r="P10" s="39"/>
    </row>
    <row r="11" spans="3:16" x14ac:dyDescent="0.3">
      <c r="C11" s="24" t="s">
        <v>66</v>
      </c>
      <c r="D11" s="25">
        <v>9.7260793382336185E-3</v>
      </c>
      <c r="E11" s="25">
        <v>8.7539520444458539E-3</v>
      </c>
      <c r="F11" s="25">
        <v>0</v>
      </c>
      <c r="G11" s="25">
        <v>0</v>
      </c>
      <c r="M11" s="39"/>
      <c r="N11" s="39"/>
      <c r="O11" s="39"/>
      <c r="P11" s="39"/>
    </row>
    <row r="12" spans="3:16" x14ac:dyDescent="0.3">
      <c r="C12" s="24" t="s">
        <v>67</v>
      </c>
      <c r="D12" s="25">
        <v>2.3829132919852515E-3</v>
      </c>
      <c r="E12" s="25">
        <v>1.9298397303212195E-3</v>
      </c>
      <c r="F12" s="25">
        <v>0</v>
      </c>
      <c r="G12" s="25">
        <v>0</v>
      </c>
      <c r="M12" s="39"/>
      <c r="N12" s="39"/>
      <c r="O12" s="39"/>
      <c r="P12" s="39"/>
    </row>
    <row r="13" spans="3:16" x14ac:dyDescent="0.3">
      <c r="C13" s="24" t="s">
        <v>42</v>
      </c>
      <c r="D13" s="25">
        <v>7.7635883580342221E-2</v>
      </c>
      <c r="E13" s="25">
        <v>7.7962484492497472E-2</v>
      </c>
      <c r="F13" s="25">
        <v>2.509196642044536E-3</v>
      </c>
      <c r="G13" s="25">
        <v>1.4543749969242407E-3</v>
      </c>
      <c r="M13" s="39"/>
      <c r="N13" s="39"/>
      <c r="O13" s="39"/>
      <c r="P13" s="39"/>
    </row>
    <row r="14" spans="3:16" x14ac:dyDescent="0.3">
      <c r="C14" s="24" t="s">
        <v>44</v>
      </c>
      <c r="D14" s="25">
        <v>2.6141022582716833E-2</v>
      </c>
      <c r="E14" s="25">
        <v>2.4832701265881156E-2</v>
      </c>
      <c r="F14" s="25">
        <v>2.2458157151388004E-4</v>
      </c>
      <c r="G14" s="25">
        <v>2.9200152424072891E-4</v>
      </c>
      <c r="M14" s="39"/>
      <c r="N14" s="39"/>
      <c r="O14" s="39"/>
      <c r="P14" s="39"/>
    </row>
    <row r="15" spans="3:16" x14ac:dyDescent="0.3">
      <c r="C15" s="24" t="s">
        <v>40</v>
      </c>
      <c r="D15" s="25">
        <v>3.3183063843499887E-2</v>
      </c>
      <c r="E15" s="25">
        <v>3.2392357839453781E-2</v>
      </c>
      <c r="F15" s="25">
        <v>8.8865156818871002E-4</v>
      </c>
      <c r="G15" s="25">
        <v>2.8566600445585045E-3</v>
      </c>
      <c r="M15" s="39"/>
      <c r="N15" s="39"/>
      <c r="O15" s="39"/>
      <c r="P15" s="39"/>
    </row>
    <row r="16" spans="3:16" x14ac:dyDescent="0.3">
      <c r="C16" s="24" t="s">
        <v>45</v>
      </c>
      <c r="D16" s="25">
        <v>0.32109831245350068</v>
      </c>
      <c r="E16" s="25">
        <v>0.31457544026054662</v>
      </c>
      <c r="F16" s="25">
        <v>0.2481734511052241</v>
      </c>
      <c r="G16" s="25">
        <v>0.17214950230561363</v>
      </c>
      <c r="M16" s="39"/>
      <c r="N16" s="39"/>
      <c r="O16" s="39"/>
      <c r="P16" s="39"/>
    </row>
    <row r="17" spans="3:16" x14ac:dyDescent="0.3">
      <c r="C17" s="24" t="s">
        <v>58</v>
      </c>
      <c r="D17" s="25">
        <v>9.8568686269165286E-3</v>
      </c>
      <c r="E17" s="25">
        <v>6.0273394357957854E-3</v>
      </c>
      <c r="F17" s="25">
        <v>4.833682477813251E-2</v>
      </c>
      <c r="G17" s="25">
        <v>4.0248576166900717E-2</v>
      </c>
      <c r="M17" s="220"/>
      <c r="N17" s="220"/>
      <c r="O17" s="220"/>
      <c r="P17" s="39"/>
    </row>
    <row r="18" spans="3:16" x14ac:dyDescent="0.3">
      <c r="C18" s="24" t="s">
        <v>389</v>
      </c>
      <c r="D18" s="25">
        <v>0.13159777493207464</v>
      </c>
      <c r="E18" s="25">
        <v>0.1428459833854521</v>
      </c>
      <c r="F18" s="25">
        <v>0</v>
      </c>
      <c r="G18" s="25">
        <v>2.3180150417102829E-3</v>
      </c>
    </row>
    <row r="19" spans="3:16" x14ac:dyDescent="0.3">
      <c r="C19" s="24"/>
      <c r="D19" s="25"/>
      <c r="E19" s="25"/>
      <c r="F19" s="25"/>
      <c r="G19" s="25"/>
    </row>
    <row r="21" spans="3:16" x14ac:dyDescent="0.3">
      <c r="C21" s="8" t="s">
        <v>61</v>
      </c>
    </row>
  </sheetData>
  <mergeCells count="3">
    <mergeCell ref="C4:C5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89</vt:i4>
      </vt:variant>
      <vt:variant>
        <vt:lpstr>Named Ranges</vt:lpstr>
      </vt:variant>
      <vt:variant>
        <vt:i4>24</vt:i4>
      </vt:variant>
    </vt:vector>
  </HeadingPairs>
  <TitlesOfParts>
    <vt:vector size="113" baseType="lpstr">
      <vt:lpstr>PBS soc. autorizate ASF</vt:lpstr>
      <vt:lpstr>PBS pe clase</vt:lpstr>
      <vt:lpstr>Cote de piață societăți_AG+AV</vt:lpstr>
      <vt:lpstr>Cote de piață societăți+sucursa</vt:lpstr>
      <vt:lpstr>Cote de piață societăți_AG</vt:lpstr>
      <vt:lpstr>Structura pe clase_AG</vt:lpstr>
      <vt:lpstr>Cote de piață societăți_AV</vt:lpstr>
      <vt:lpstr>Structura pe clase_AV</vt:lpstr>
      <vt:lpstr>PBS_AV_societati</vt:lpstr>
      <vt:lpstr>Total contracte</vt:lpstr>
      <vt:lpstr>Contracte_AG</vt:lpstr>
      <vt:lpstr>Contracte_AV</vt:lpstr>
      <vt:lpstr>IBP_total</vt:lpstr>
      <vt:lpstr>IBP_AV_societati_clase</vt:lpstr>
      <vt:lpstr>IBP_FGA</vt:lpstr>
      <vt:lpstr>Rez tehnice brute_AG_03.26</vt:lpstr>
      <vt:lpstr>Rez tehnice brute_AG_12.25</vt:lpstr>
      <vt:lpstr>Rez tehnice brute_AG_09.25</vt:lpstr>
      <vt:lpstr>Rez tehnice brute_AG_06.25</vt:lpstr>
      <vt:lpstr>Rez tehnice brute_AG_03.25</vt:lpstr>
      <vt:lpstr>Rez tehnice brute_AV_03.26</vt:lpstr>
      <vt:lpstr>Rez tehnice brute_AV_12.25</vt:lpstr>
      <vt:lpstr>Rez tehnice brute_AV_09.25</vt:lpstr>
      <vt:lpstr>Rez tehnice brute_AV_06.25</vt:lpstr>
      <vt:lpstr>Rez tehnice brute_AV_03.25</vt:lpstr>
      <vt:lpstr>Reasigurare_PBS_AG</vt:lpstr>
      <vt:lpstr>Reasigurare_IBP_AG</vt:lpstr>
      <vt:lpstr>Reasigurare_rez tehn nete_AG</vt:lpstr>
      <vt:lpstr>Reasigurare_PBS_AV</vt:lpstr>
      <vt:lpstr>Reasigurare_IBP_AV</vt:lpstr>
      <vt:lpstr>Reasigurare_rez tehn nete_AV</vt:lpstr>
      <vt:lpstr>Rezultatul tehnic brut - AG</vt:lpstr>
      <vt:lpstr>Rezultatul tehnic net - AG</vt:lpstr>
      <vt:lpstr>Indicator de lichiditate</vt:lpstr>
      <vt:lpstr>Rata_SCR_MCR</vt:lpstr>
      <vt:lpstr>A3_nr contracte+cote piață</vt:lpstr>
      <vt:lpstr>Cote piață_RCA</vt:lpstr>
      <vt:lpstr>RCA_nr contracte</vt:lpstr>
      <vt:lpstr>RCA_PF_PJ</vt:lpstr>
      <vt:lpstr>Prima medie RCA</vt:lpstr>
      <vt:lpstr>Prima medie RCA ctr</vt:lpstr>
      <vt:lpstr>IBP_RCA_VC</vt:lpstr>
      <vt:lpstr>IBP_RCA_DM</vt:lpstr>
      <vt:lpstr>VC</vt:lpstr>
      <vt:lpstr>DM</vt:lpstr>
      <vt:lpstr>Dauna medie RCA_VC</vt:lpstr>
      <vt:lpstr>Dauna medie RCA_DM</vt:lpstr>
      <vt:lpstr>IBNR RBNS</vt:lpstr>
      <vt:lpstr>Asig Facultative Locuinte</vt:lpstr>
      <vt:lpstr>Asig Obligatorii Locuinte</vt:lpstr>
      <vt:lpstr>Asig Locuinte_total</vt:lpstr>
      <vt:lpstr>Asig de sănătate</vt:lpstr>
      <vt:lpstr>Asig de garanții</vt:lpstr>
      <vt:lpstr>Sucursale_PBS_total</vt:lpstr>
      <vt:lpstr>Sucursale_PBS_pe clase</vt:lpstr>
      <vt:lpstr>PBS clase societati+sucursale</vt:lpstr>
      <vt:lpstr>Sucursale_IBP_total</vt:lpstr>
      <vt:lpstr>Sucursale_IBP_pe clase</vt:lpstr>
      <vt:lpstr>Canale de distribuție</vt:lpstr>
      <vt:lpstr>Companii de brokeraj</vt:lpstr>
      <vt:lpstr>Top 10 companii de brokeraj</vt:lpstr>
      <vt:lpstr>Top 10 comp brk_ A10</vt:lpstr>
      <vt:lpstr>Top 10 comp brk_A3</vt:lpstr>
      <vt:lpstr>Top 10 comp brk_A8</vt:lpstr>
      <vt:lpstr>Top 10 comp brk_A2</vt:lpstr>
      <vt:lpstr>Top 10 comp brk_ A15</vt:lpstr>
      <vt:lpstr>Top 10 comp brk_ A9</vt:lpstr>
      <vt:lpstr>Top 10 comp brk_ A13</vt:lpstr>
      <vt:lpstr>Top 10 comp brk_ AG</vt:lpstr>
      <vt:lpstr>Volum prime distribuite_AV</vt:lpstr>
      <vt:lpstr>Top 10 comp brok_AV</vt:lpstr>
      <vt:lpstr>Cota de piata brk C1</vt:lpstr>
      <vt:lpstr>Cota de piata brk C3</vt:lpstr>
      <vt:lpstr>Venituri activit de distrib</vt:lpstr>
      <vt:lpstr>Top 10 comp brk_venituri_AG</vt:lpstr>
      <vt:lpstr>Top 10 comp brk_venituri_A10</vt:lpstr>
      <vt:lpstr>Top 10 comp brk_venituri_A3</vt:lpstr>
      <vt:lpstr>Top 10 comp brk_venituri_AV</vt:lpstr>
      <vt:lpstr>Top 10 comp brk_venituri_C1</vt:lpstr>
      <vt:lpstr>Top 10 comp brk_venituri_C3</vt:lpstr>
      <vt:lpstr>Datorii activ distributie</vt:lpstr>
      <vt:lpstr>Creante activ distributie</vt:lpstr>
      <vt:lpstr>Total prime distribuite FOS_FOE</vt:lpstr>
      <vt:lpstr>Companii brokeraj_AG</vt:lpstr>
      <vt:lpstr>Companii brokeraj dinamica AG</vt:lpstr>
      <vt:lpstr>Companii brokeraj_AV</vt:lpstr>
      <vt:lpstr>Companii brokeraj_venituri AG</vt:lpstr>
      <vt:lpstr>Companii brok dinamica venituri</vt:lpstr>
      <vt:lpstr>Companii brok FOS_FOE</vt:lpstr>
      <vt:lpstr>'Companii de brokeraj'!_Toc168056712</vt:lpstr>
      <vt:lpstr>'Top 10 companii de brokeraj'!_Toc168056713</vt:lpstr>
      <vt:lpstr>'Top 10 comp brk_ A10'!_Toc168056714</vt:lpstr>
      <vt:lpstr>'Top 10 comp brk_A3'!_Toc168056715</vt:lpstr>
      <vt:lpstr>'Top 10 comp brk_A8'!_Toc168056716</vt:lpstr>
      <vt:lpstr>'Top 10 comp brk_A2'!_Toc168056717</vt:lpstr>
      <vt:lpstr>'Top 10 comp brk_ A15'!_Toc168056718</vt:lpstr>
      <vt:lpstr>'Top 10 comp brk_ A9'!_Toc168056719</vt:lpstr>
      <vt:lpstr>'Top 10 comp brk_ A13'!_Toc168056720</vt:lpstr>
      <vt:lpstr>'Top 10 comp brk_ AG'!_Toc168056721</vt:lpstr>
      <vt:lpstr>'Volum prime distribuite_AV'!_Toc168056722</vt:lpstr>
      <vt:lpstr>'Top 10 comp brok_AV'!_Toc168056723</vt:lpstr>
      <vt:lpstr>'Cota de piata brk C1'!_Toc168056724</vt:lpstr>
      <vt:lpstr>'Cota de piata brk C3'!_Toc168056725</vt:lpstr>
      <vt:lpstr>'Venituri activit de distrib'!_Toc168056726</vt:lpstr>
      <vt:lpstr>'Top 10 comp brk_venituri_AG'!_Toc168056727</vt:lpstr>
      <vt:lpstr>'Top 10 comp brk_venituri_A10'!_Toc168056728</vt:lpstr>
      <vt:lpstr>'Top 10 comp brk_venituri_A3'!_Toc168056729</vt:lpstr>
      <vt:lpstr>'Top 10 comp brk_venituri_AV'!_Toc168056730</vt:lpstr>
      <vt:lpstr>'Top 10 comp brk_venituri_C1'!_Toc168056731</vt:lpstr>
      <vt:lpstr>'Top 10 comp brk_venituri_C3'!_Toc168056732</vt:lpstr>
      <vt:lpstr>'Datorii activ distributie'!_Toc168056733</vt:lpstr>
      <vt:lpstr>'Creante activ distributie'!_Toc168056734</vt:lpstr>
      <vt:lpstr>'Total prime distribuite FOS_FOE'!_Toc168056735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2026-07-09T10:48:49Z</dcterms:modified>
</cp:coreProperties>
</file>